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Itadic\Desktop\Financijski izvještaji\"/>
    </mc:Choice>
  </mc:AlternateContent>
  <xr:revisionPtr revIDLastSave="0" documentId="8_{EC506904-3D60-43FD-B67C-1B6266359465}" xr6:coauthVersionLast="47" xr6:coauthVersionMax="47" xr10:uidLastSave="{00000000-0000-0000-0000-000000000000}"/>
  <bookViews>
    <workbookView xWindow="-120" yWindow="-120" windowWidth="29040" windowHeight="1584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E340" i="9"/>
  <c r="B340" i="9" s="1"/>
  <c r="F339" i="9"/>
  <c r="F338" i="9"/>
  <c r="F337" i="9"/>
  <c r="F336" i="9"/>
  <c r="H335" i="9"/>
  <c r="G335" i="9"/>
  <c r="F335" i="9"/>
  <c r="E335" i="9"/>
  <c r="B335" i="9" s="1"/>
  <c r="F334" i="9"/>
  <c r="H333" i="9"/>
  <c r="G333" i="9"/>
  <c r="F333" i="9"/>
  <c r="E333" i="9"/>
  <c r="B333" i="9" s="1"/>
  <c r="H332" i="9"/>
  <c r="G332" i="9"/>
  <c r="F332" i="9"/>
  <c r="E332" i="9"/>
  <c r="B332" i="9" s="1"/>
  <c r="H331" i="9"/>
  <c r="G331" i="9"/>
  <c r="F331" i="9"/>
  <c r="E331" i="9"/>
  <c r="B331" i="9" s="1"/>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E324" i="9" s="1"/>
  <c r="B324" i="9" s="1"/>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B318" i="9" s="1"/>
  <c r="H317" i="9"/>
  <c r="G317" i="9"/>
  <c r="F317" i="9"/>
  <c r="E317" i="9"/>
  <c r="B317" i="9" s="1"/>
  <c r="F316" i="9"/>
  <c r="F315" i="9"/>
  <c r="F314" i="9"/>
  <c r="H313" i="9"/>
  <c r="G313" i="9"/>
  <c r="F313" i="9"/>
  <c r="E313" i="9"/>
  <c r="B313" i="9" s="1"/>
  <c r="H312" i="9"/>
  <c r="G312" i="9"/>
  <c r="F312" i="9"/>
  <c r="E312" i="9"/>
  <c r="B312" i="9" s="1"/>
  <c r="H311" i="9"/>
  <c r="G311" i="9"/>
  <c r="F311" i="9"/>
  <c r="E311" i="9"/>
  <c r="B311" i="9" s="1"/>
  <c r="F310" i="9"/>
  <c r="F309" i="9"/>
  <c r="F308" i="9"/>
  <c r="H307" i="9"/>
  <c r="G307" i="9"/>
  <c r="F307" i="9"/>
  <c r="E307" i="9"/>
  <c r="B307" i="9" s="1"/>
  <c r="F306" i="9"/>
  <c r="H305" i="9"/>
  <c r="G305" i="9"/>
  <c r="E305" i="9" s="1"/>
  <c r="B305" i="9" s="1"/>
  <c r="F305" i="9"/>
  <c r="H304" i="9"/>
  <c r="G304" i="9"/>
  <c r="F304" i="9"/>
  <c r="E304" i="9"/>
  <c r="B304" i="9" s="1"/>
  <c r="H303" i="9"/>
  <c r="G303" i="9"/>
  <c r="F303" i="9"/>
  <c r="E303" i="9"/>
  <c r="B303" i="9" s="1"/>
  <c r="F302" i="9"/>
  <c r="F301" i="9"/>
  <c r="F300" i="9"/>
  <c r="F299" i="9"/>
  <c r="F298" i="9"/>
  <c r="F297" i="9"/>
  <c r="L296" i="9"/>
  <c r="H296" i="9"/>
  <c r="F296" i="9"/>
  <c r="F295" i="9"/>
  <c r="I294" i="9"/>
  <c r="H294" i="9"/>
  <c r="F294" i="9"/>
  <c r="E294" i="9"/>
  <c r="B294" i="9" s="1"/>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F236" i="9" s="1"/>
  <c r="B236" i="9" s="1"/>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E102" i="9" s="1"/>
  <c r="B102" i="9" s="1"/>
  <c r="F102" i="9"/>
  <c r="H101" i="9"/>
  <c r="G101" i="9"/>
  <c r="F101" i="9"/>
  <c r="E101" i="9"/>
  <c r="B101" i="9" s="1"/>
  <c r="H100" i="9"/>
  <c r="G100" i="9"/>
  <c r="F100" i="9"/>
  <c r="E100" i="9"/>
  <c r="B100" i="9"/>
  <c r="H99" i="9"/>
  <c r="G99" i="9"/>
  <c r="E99" i="9" s="1"/>
  <c r="B99" i="9" s="1"/>
  <c r="F99" i="9"/>
  <c r="H98" i="9"/>
  <c r="G98" i="9"/>
  <c r="F98" i="9"/>
  <c r="E98" i="9"/>
  <c r="B98" i="9"/>
  <c r="H97" i="9"/>
  <c r="G97" i="9"/>
  <c r="F97" i="9"/>
  <c r="E97" i="9"/>
  <c r="B97" i="9" s="1"/>
  <c r="H96" i="9"/>
  <c r="G96" i="9"/>
  <c r="F96" i="9"/>
  <c r="E96" i="9"/>
  <c r="B96" i="9"/>
  <c r="H95" i="9"/>
  <c r="G95" i="9"/>
  <c r="F95" i="9"/>
  <c r="E95" i="9"/>
  <c r="B95" i="9" s="1"/>
  <c r="H94" i="9"/>
  <c r="G94" i="9"/>
  <c r="F94" i="9"/>
  <c r="E94" i="9"/>
  <c r="B94" i="9"/>
  <c r="H93" i="9"/>
  <c r="G93" i="9"/>
  <c r="F93" i="9"/>
  <c r="E93" i="9"/>
  <c r="B93" i="9"/>
  <c r="H92" i="9"/>
  <c r="G92" i="9"/>
  <c r="F92" i="9"/>
  <c r="E92" i="9"/>
  <c r="B92" i="9" s="1"/>
  <c r="H91" i="9"/>
  <c r="G91" i="9"/>
  <c r="F91" i="9"/>
  <c r="E91" i="9"/>
  <c r="B91" i="9"/>
  <c r="H90" i="9"/>
  <c r="G90" i="9"/>
  <c r="E90" i="9" s="1"/>
  <c r="B90" i="9" s="1"/>
  <c r="F90" i="9"/>
  <c r="H89" i="9"/>
  <c r="G89" i="9"/>
  <c r="F89" i="9"/>
  <c r="E89" i="9"/>
  <c r="B89" i="9" s="1"/>
  <c r="H88" i="9"/>
  <c r="G88" i="9"/>
  <c r="F88" i="9"/>
  <c r="E88" i="9"/>
  <c r="B88" i="9"/>
  <c r="H87" i="9"/>
  <c r="G87" i="9"/>
  <c r="F87" i="9"/>
  <c r="E87" i="9"/>
  <c r="B87" i="9" s="1"/>
  <c r="H86" i="9"/>
  <c r="G86" i="9"/>
  <c r="F86" i="9"/>
  <c r="E86" i="9"/>
  <c r="B86" i="9" s="1"/>
  <c r="H85" i="9"/>
  <c r="G85" i="9"/>
  <c r="E85" i="9" s="1"/>
  <c r="B85" i="9" s="1"/>
  <c r="F85" i="9"/>
  <c r="H84" i="9"/>
  <c r="G84" i="9"/>
  <c r="F84" i="9"/>
  <c r="E84" i="9"/>
  <c r="B84" i="9" s="1"/>
  <c r="H83" i="9"/>
  <c r="G83" i="9"/>
  <c r="E83" i="9" s="1"/>
  <c r="B83" i="9" s="1"/>
  <c r="F83" i="9"/>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G59" i="9"/>
  <c r="E59" i="9" s="1"/>
  <c r="B59" i="9" s="1"/>
  <c r="F59" i="9"/>
  <c r="H58" i="9"/>
  <c r="G58" i="9"/>
  <c r="F58" i="9"/>
  <c r="E58" i="9"/>
  <c r="B58" i="9" s="1"/>
  <c r="H57" i="9"/>
  <c r="G57" i="9"/>
  <c r="E57" i="9" s="1"/>
  <c r="B57" i="9" s="1"/>
  <c r="F57" i="9"/>
  <c r="H56" i="9"/>
  <c r="G56" i="9"/>
  <c r="F56" i="9"/>
  <c r="E56" i="9"/>
  <c r="B56" i="9" s="1"/>
  <c r="H55" i="9"/>
  <c r="G55" i="9"/>
  <c r="E55" i="9" s="1"/>
  <c r="B55" i="9" s="1"/>
  <c r="F55" i="9"/>
  <c r="H54" i="9"/>
  <c r="G54" i="9"/>
  <c r="E54" i="9" s="1"/>
  <c r="B54" i="9" s="1"/>
  <c r="F54" i="9"/>
  <c r="H53" i="9"/>
  <c r="G53" i="9"/>
  <c r="F53" i="9"/>
  <c r="E53" i="9"/>
  <c r="B53" i="9" s="1"/>
  <c r="H52" i="9"/>
  <c r="G52" i="9"/>
  <c r="F52" i="9"/>
  <c r="H51" i="9"/>
  <c r="G51" i="9"/>
  <c r="E51" i="9" s="1"/>
  <c r="B51" i="9" s="1"/>
  <c r="F51" i="9"/>
  <c r="H50" i="9"/>
  <c r="G50" i="9"/>
  <c r="F50" i="9"/>
  <c r="E50" i="9"/>
  <c r="B50" i="9" s="1"/>
  <c r="H49" i="9"/>
  <c r="G49" i="9"/>
  <c r="E49" i="9" s="1"/>
  <c r="B49" i="9" s="1"/>
  <c r="F49" i="9"/>
  <c r="H48" i="9"/>
  <c r="G48" i="9"/>
  <c r="E48" i="9" s="1"/>
  <c r="B48" i="9" s="1"/>
  <c r="F48" i="9"/>
  <c r="H47" i="9"/>
  <c r="G47" i="9"/>
  <c r="E47" i="9" s="1"/>
  <c r="B47" i="9" s="1"/>
  <c r="F47" i="9"/>
  <c r="H46" i="9"/>
  <c r="G46" i="9"/>
  <c r="F46" i="9"/>
  <c r="H45" i="9"/>
  <c r="G45" i="9"/>
  <c r="F45" i="9"/>
  <c r="E45" i="9"/>
  <c r="B45" i="9" s="1"/>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F36" i="9"/>
  <c r="E36" i="9"/>
  <c r="B36" i="9" s="1"/>
  <c r="H35" i="9"/>
  <c r="G35" i="9"/>
  <c r="F35" i="9"/>
  <c r="E35" i="9"/>
  <c r="B35" i="9" s="1"/>
  <c r="H34" i="9"/>
  <c r="G34" i="9"/>
  <c r="E34" i="9" s="1"/>
  <c r="B34" i="9" s="1"/>
  <c r="F34" i="9"/>
  <c r="H33" i="9"/>
  <c r="G33" i="9"/>
  <c r="E33" i="9" s="1"/>
  <c r="B33" i="9" s="1"/>
  <c r="F33" i="9"/>
  <c r="H32" i="9"/>
  <c r="G32" i="9"/>
  <c r="F32" i="9"/>
  <c r="E32" i="9"/>
  <c r="B32" i="9" s="1"/>
  <c r="H31" i="9"/>
  <c r="G31" i="9"/>
  <c r="E31" i="9" s="1"/>
  <c r="B31" i="9" s="1"/>
  <c r="F31" i="9"/>
  <c r="H30" i="9"/>
  <c r="G30" i="9"/>
  <c r="F30" i="9"/>
  <c r="E30" i="9"/>
  <c r="B30" i="9" s="1"/>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D46" i="8"/>
  <c r="D37" i="8"/>
  <c r="C1614" i="1" s="1"/>
  <c r="D27" i="8"/>
  <c r="D18" i="8"/>
  <c r="C1595" i="1" s="1"/>
  <c r="D8" i="8"/>
  <c r="E44" i="7"/>
  <c r="D44" i="7"/>
  <c r="E39" i="7"/>
  <c r="D39" i="7"/>
  <c r="E30" i="7"/>
  <c r="D1563" i="1" s="1"/>
  <c r="D30" i="7"/>
  <c r="C1563" i="1" s="1"/>
  <c r="E23" i="7"/>
  <c r="D23" i="7"/>
  <c r="C1556" i="1" s="1"/>
  <c r="D22" i="7"/>
  <c r="E14" i="7"/>
  <c r="D1547" i="1" s="1"/>
  <c r="D14" i="7"/>
  <c r="C1547" i="1" s="1"/>
  <c r="E7" i="7"/>
  <c r="D7"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15"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277" i="5"/>
  <c r="F276" i="5"/>
  <c r="F275" i="5"/>
  <c r="D274" i="5"/>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E255" i="5"/>
  <c r="D1259" i="1" s="1"/>
  <c r="D255" i="5"/>
  <c r="F254" i="5"/>
  <c r="F253" i="5"/>
  <c r="E252" i="5"/>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E204" i="5"/>
  <c r="D1208" i="1" s="1"/>
  <c r="D204" i="5"/>
  <c r="E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36" i="5"/>
  <c r="D135" i="5"/>
  <c r="F134" i="5"/>
  <c r="F133" i="5"/>
  <c r="F132" i="5"/>
  <c r="F131" i="5"/>
  <c r="F130" i="5"/>
  <c r="F129" i="5"/>
  <c r="F128" i="5"/>
  <c r="E127" i="5"/>
  <c r="D1132" i="1" s="1"/>
  <c r="D127" i="5"/>
  <c r="F126" i="5"/>
  <c r="F125" i="5"/>
  <c r="F124" i="5"/>
  <c r="F123" i="5"/>
  <c r="F122" i="5"/>
  <c r="F121" i="5"/>
  <c r="E120" i="5"/>
  <c r="D120" i="5"/>
  <c r="D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3" i="1" s="1"/>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D430" i="4"/>
  <c r="E428" i="4"/>
  <c r="D428" i="4"/>
  <c r="E427" i="4"/>
  <c r="D422" i="1" s="1"/>
  <c r="D427" i="4"/>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E360" i="4" s="1"/>
  <c r="D355" i="1" s="1"/>
  <c r="D373" i="4"/>
  <c r="F372" i="4"/>
  <c r="F371" i="4"/>
  <c r="F370" i="4"/>
  <c r="F369" i="4"/>
  <c r="F368" i="4"/>
  <c r="F367" i="4"/>
  <c r="E366" i="4"/>
  <c r="D366" i="4"/>
  <c r="F366" i="4" s="1"/>
  <c r="F365" i="4"/>
  <c r="F364" i="4"/>
  <c r="F363" i="4"/>
  <c r="E362" i="4"/>
  <c r="D362" i="4"/>
  <c r="F362" i="4" s="1"/>
  <c r="E361" i="4"/>
  <c r="D361" i="4"/>
  <c r="F361" i="4"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E309" i="4" s="1"/>
  <c r="D310" i="4"/>
  <c r="D309" i="4"/>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4" i="1" s="1"/>
  <c r="D208" i="4"/>
  <c r="F208" i="4" s="1"/>
  <c r="F207" i="4"/>
  <c r="F206" i="4"/>
  <c r="F205" i="4"/>
  <c r="F204" i="4"/>
  <c r="E203" i="4"/>
  <c r="D203" i="4"/>
  <c r="F203" i="4" s="1"/>
  <c r="E202" i="4"/>
  <c r="D198" i="1"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3" i="4"/>
  <c r="F162" i="4"/>
  <c r="F161" i="4"/>
  <c r="E160" i="4"/>
  <c r="D160" i="4"/>
  <c r="F160" i="4" s="1"/>
  <c r="F159" i="4"/>
  <c r="F158" i="4"/>
  <c r="F157" i="4"/>
  <c r="F156" i="4"/>
  <c r="F155" i="4"/>
  <c r="E154" i="4"/>
  <c r="D154" i="4"/>
  <c r="F154" i="4" s="1"/>
  <c r="E153" i="4"/>
  <c r="D153" i="4"/>
  <c r="F153"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E106" i="4"/>
  <c r="D106"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3" i="4" s="1"/>
  <c r="E82" i="4"/>
  <c r="D78" i="1"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H18" i="3"/>
  <c r="G18" i="3"/>
  <c r="B18" i="3"/>
  <c r="H17"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4" i="1"/>
  <c r="D423"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C304"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C204" i="1"/>
  <c r="D203" i="1"/>
  <c r="C203" i="1"/>
  <c r="D202" i="1"/>
  <c r="C202" i="1"/>
  <c r="D201" i="1"/>
  <c r="C201" i="1"/>
  <c r="D200" i="1"/>
  <c r="C200" i="1"/>
  <c r="D199" i="1"/>
  <c r="C199"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C149"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3" i="1"/>
  <c r="C2" i="1"/>
  <c r="D7" i="5" l="1"/>
  <c r="E322" i="9"/>
  <c r="B322" i="9" s="1"/>
  <c r="D1076" i="1"/>
  <c r="E70" i="5"/>
  <c r="D1281" i="1"/>
  <c r="E274" i="5"/>
  <c r="D251" i="5"/>
  <c r="E320" i="9"/>
  <c r="B320" i="9" s="1"/>
  <c r="H1321" i="1"/>
  <c r="G1321" i="1"/>
  <c r="D1141" i="1"/>
  <c r="E135" i="5"/>
  <c r="D1140" i="1" s="1"/>
  <c r="D1018" i="1"/>
  <c r="E12" i="5"/>
  <c r="E152" i="4"/>
  <c r="D149" i="1"/>
  <c r="H24" i="9"/>
  <c r="G24" i="9"/>
  <c r="F428" i="4"/>
  <c r="E648" i="4"/>
  <c r="D642" i="1" s="1"/>
  <c r="E647" i="4"/>
  <c r="D641" i="1" s="1"/>
  <c r="D421" i="1"/>
  <c r="D1402" i="1"/>
  <c r="E5" i="6"/>
  <c r="E52" i="9"/>
  <c r="B52" i="9" s="1"/>
  <c r="E24" i="9"/>
  <c r="B24" i="9" s="1"/>
  <c r="E640" i="4"/>
  <c r="D634" i="1" s="1"/>
  <c r="E639" i="4"/>
  <c r="D633" i="1" s="1"/>
  <c r="D424" i="1"/>
  <c r="F379" i="4"/>
  <c r="F373" i="4"/>
  <c r="F310" i="4"/>
  <c r="D304" i="1"/>
  <c r="E308" i="4"/>
  <c r="F309" i="4"/>
  <c r="F194" i="4"/>
  <c r="D148" i="1"/>
  <c r="I18" i="3"/>
  <c r="E299" i="4"/>
  <c r="F164" i="4"/>
  <c r="E46" i="9"/>
  <c r="B46" i="9" s="1"/>
  <c r="F106" i="4"/>
  <c r="F107" i="4"/>
  <c r="F8" i="4"/>
  <c r="D3" i="1"/>
  <c r="E6" i="4"/>
  <c r="F7" i="4"/>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G195" i="9"/>
  <c r="E195" i="9" s="1"/>
  <c r="B195"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I10" i="9"/>
  <c r="I41" i="3"/>
  <c r="C1681" i="1"/>
  <c r="G1674" i="1"/>
  <c r="H1674" i="1"/>
  <c r="G1669" i="1"/>
  <c r="H1669" i="1"/>
  <c r="G1664" i="1"/>
  <c r="H1664" i="1"/>
  <c r="G1659" i="1"/>
  <c r="H1659" i="1"/>
  <c r="G1654" i="1"/>
  <c r="H1654" i="1"/>
  <c r="G1649" i="1"/>
  <c r="H1649" i="1"/>
  <c r="G1644" i="1"/>
  <c r="H1644" i="1"/>
  <c r="G1639" i="1"/>
  <c r="H1639" i="1"/>
  <c r="G1634" i="1"/>
  <c r="H1634" i="1"/>
  <c r="D51" i="8"/>
  <c r="C1629" i="1"/>
  <c r="C1623" i="1"/>
  <c r="G1614" i="1"/>
  <c r="H1614" i="1"/>
  <c r="C1604" i="1"/>
  <c r="D25" i="8"/>
  <c r="C1602" i="1" s="1"/>
  <c r="G1595" i="1"/>
  <c r="H1595" i="1"/>
  <c r="D6" i="8"/>
  <c r="C1585" i="1"/>
  <c r="I36" i="3"/>
  <c r="D1577" i="1"/>
  <c r="H36" i="3"/>
  <c r="C1577" i="1"/>
  <c r="E38" i="7"/>
  <c r="D1572" i="1"/>
  <c r="D38" i="7"/>
  <c r="C1572" i="1"/>
  <c r="G1563" i="1"/>
  <c r="H1563" i="1"/>
  <c r="D1556" i="1"/>
  <c r="E22" i="7"/>
  <c r="G1556" i="1"/>
  <c r="H1556" i="1"/>
  <c r="H34" i="3"/>
  <c r="C1555" i="1"/>
  <c r="G1547" i="1"/>
  <c r="H1547" i="1"/>
  <c r="J1547" i="1"/>
  <c r="E6" i="7"/>
  <c r="D1540" i="1"/>
  <c r="C1540" i="1"/>
  <c r="D6" i="7"/>
  <c r="F130" i="6"/>
  <c r="C1526" i="1"/>
  <c r="F129" i="6"/>
  <c r="C1525" i="1"/>
  <c r="C1518" i="1"/>
  <c r="F122" i="6"/>
  <c r="C1514" i="1"/>
  <c r="F118" i="6"/>
  <c r="E114" i="6"/>
  <c r="F114" i="6" s="1"/>
  <c r="D1511" i="1"/>
  <c r="C1511" i="1"/>
  <c r="F115" i="6"/>
  <c r="H30" i="3"/>
  <c r="C1510" i="1"/>
  <c r="C1503" i="1"/>
  <c r="F107" i="6"/>
  <c r="C1495" i="1"/>
  <c r="F99" i="6"/>
  <c r="F94" i="6"/>
  <c r="C1490" i="1"/>
  <c r="F90" i="6"/>
  <c r="C1486" i="1"/>
  <c r="C1485" i="1"/>
  <c r="F89" i="6"/>
  <c r="C1478" i="1"/>
  <c r="F82" i="6"/>
  <c r="C1471" i="1"/>
  <c r="F75" i="6"/>
  <c r="C1462" i="1"/>
  <c r="F66" i="6"/>
  <c r="F61" i="6"/>
  <c r="C1457" i="1"/>
  <c r="F54" i="6"/>
  <c r="C1450" i="1"/>
  <c r="C1446" i="1"/>
  <c r="F50" i="6"/>
  <c r="C1439" i="1"/>
  <c r="F43" i="6"/>
  <c r="C1435" i="1"/>
  <c r="F39" i="6"/>
  <c r="C1432" i="1"/>
  <c r="F36" i="6"/>
  <c r="D1431" i="1"/>
  <c r="I28" i="3"/>
  <c r="F35" i="6"/>
  <c r="C1431" i="1"/>
  <c r="H28" i="3"/>
  <c r="C1424" i="1"/>
  <c r="F28" i="6"/>
  <c r="C1418" i="1"/>
  <c r="F22" i="6"/>
  <c r="C1409" i="1"/>
  <c r="F13" i="6"/>
  <c r="C1406" i="1"/>
  <c r="F10" i="6"/>
  <c r="C1402" i="1"/>
  <c r="D5" i="6"/>
  <c r="F6" i="6"/>
  <c r="I27" i="3"/>
  <c r="E141" i="6"/>
  <c r="D1401" i="1"/>
  <c r="F297" i="5"/>
  <c r="C1301" i="1"/>
  <c r="F296" i="5"/>
  <c r="C1300" i="1"/>
  <c r="F291" i="5"/>
  <c r="C1295" i="1"/>
  <c r="C1281" i="1"/>
  <c r="F277" i="5"/>
  <c r="C1278" i="1"/>
  <c r="F264" i="5"/>
  <c r="C1268" i="1"/>
  <c r="F260" i="5"/>
  <c r="C1264" i="1"/>
  <c r="F256" i="5"/>
  <c r="C1260" i="1"/>
  <c r="F255" i="5"/>
  <c r="C1259" i="1"/>
  <c r="D1256" i="1"/>
  <c r="E251" i="5"/>
  <c r="F251" i="5" s="1"/>
  <c r="C1256" i="1"/>
  <c r="F252" i="5"/>
  <c r="C1255" i="1"/>
  <c r="H25" i="3"/>
  <c r="C1252" i="1"/>
  <c r="F248" i="5"/>
  <c r="C1241" i="1"/>
  <c r="F237" i="5"/>
  <c r="D1224" i="1"/>
  <c r="E219" i="5"/>
  <c r="C1224" i="1"/>
  <c r="F220" i="5"/>
  <c r="D219" i="5"/>
  <c r="C1215" i="1"/>
  <c r="F211" i="5"/>
  <c r="C1208" i="1"/>
  <c r="F204" i="5"/>
  <c r="D203" i="5"/>
  <c r="H338" i="9"/>
  <c r="D1207" i="1"/>
  <c r="H337" i="9"/>
  <c r="D1201" i="1"/>
  <c r="G337" i="9"/>
  <c r="E337" i="9" s="1"/>
  <c r="B337" i="9" s="1"/>
  <c r="F197" i="5"/>
  <c r="C1201" i="1"/>
  <c r="F186" i="5"/>
  <c r="C1190" i="1"/>
  <c r="F181" i="5"/>
  <c r="C1185" i="1"/>
  <c r="E177" i="5"/>
  <c r="H336" i="9"/>
  <c r="D1182" i="1"/>
  <c r="D177" i="5"/>
  <c r="F178" i="5"/>
  <c r="G336" i="9"/>
  <c r="E336" i="9" s="1"/>
  <c r="B336" i="9" s="1"/>
  <c r="C1182" i="1"/>
  <c r="C1176" i="1"/>
  <c r="F171" i="5"/>
  <c r="C1170" i="1"/>
  <c r="F165" i="5"/>
  <c r="D1155" i="1"/>
  <c r="H315" i="9"/>
  <c r="H316" i="9"/>
  <c r="C1155" i="1"/>
  <c r="G315" i="9"/>
  <c r="G316" i="9"/>
  <c r="E316" i="9" s="1"/>
  <c r="B316" i="9" s="1"/>
  <c r="F150" i="5"/>
  <c r="C1152" i="1"/>
  <c r="F147" i="5"/>
  <c r="C1148" i="1"/>
  <c r="F143" i="5"/>
  <c r="C1141" i="1"/>
  <c r="F136" i="5"/>
  <c r="C1140" i="1"/>
  <c r="F135" i="5"/>
  <c r="C1132" i="1"/>
  <c r="F127" i="5"/>
  <c r="D1125" i="1"/>
  <c r="E119" i="5"/>
  <c r="D1124" i="1" s="1"/>
  <c r="F120" i="5"/>
  <c r="C1125" i="1"/>
  <c r="C1124" i="1"/>
  <c r="F119" i="5"/>
  <c r="C1112" i="1"/>
  <c r="F107" i="5"/>
  <c r="D1094" i="1"/>
  <c r="E88" i="5"/>
  <c r="D1093" i="1" s="1"/>
  <c r="H314" i="9"/>
  <c r="C1094" i="1"/>
  <c r="G314" i="9"/>
  <c r="E314" i="9" s="1"/>
  <c r="B314" i="9" s="1"/>
  <c r="F89" i="5"/>
  <c r="D88" i="5"/>
  <c r="C1087" i="1"/>
  <c r="F82" i="5"/>
  <c r="C1081" i="1"/>
  <c r="F76" i="5"/>
  <c r="F71" i="5"/>
  <c r="D70" i="5"/>
  <c r="C1076" i="1"/>
  <c r="D1075" i="1"/>
  <c r="E69" i="5"/>
  <c r="C1068" i="1"/>
  <c r="F63" i="5"/>
  <c r="F56" i="5"/>
  <c r="C1061" i="1"/>
  <c r="F52" i="5"/>
  <c r="C1057" i="1"/>
  <c r="C1050" i="1"/>
  <c r="F45" i="5"/>
  <c r="C1046" i="1"/>
  <c r="F41" i="5"/>
  <c r="C1040" i="1"/>
  <c r="F35" i="5"/>
  <c r="F29" i="5"/>
  <c r="C1034" i="1"/>
  <c r="F19" i="5"/>
  <c r="C1024" i="1"/>
  <c r="C1018" i="1"/>
  <c r="F13" i="5"/>
  <c r="F12" i="5"/>
  <c r="C1017" i="1"/>
  <c r="F8" i="5"/>
  <c r="C1013" i="1"/>
  <c r="C1012" i="1"/>
  <c r="H22" i="3"/>
  <c r="F656" i="4"/>
  <c r="C649" i="1"/>
  <c r="F636" i="4"/>
  <c r="C630" i="1"/>
  <c r="F633" i="4"/>
  <c r="C627" i="1"/>
  <c r="F630" i="4"/>
  <c r="C624" i="1"/>
  <c r="F629" i="4"/>
  <c r="C623" i="1"/>
  <c r="C615" i="1"/>
  <c r="F621" i="4"/>
  <c r="F616" i="4"/>
  <c r="C610" i="1"/>
  <c r="F609" i="4"/>
  <c r="C603" i="1"/>
  <c r="C601" i="1"/>
  <c r="F607" i="4"/>
  <c r="C597" i="1"/>
  <c r="F603" i="4"/>
  <c r="C592" i="1"/>
  <c r="F598" i="4"/>
  <c r="F597" i="4"/>
  <c r="C591" i="1"/>
  <c r="C588" i="1"/>
  <c r="F594" i="4"/>
  <c r="C585" i="1"/>
  <c r="F591" i="4"/>
  <c r="F589" i="4"/>
  <c r="C583" i="1"/>
  <c r="F585" i="4"/>
  <c r="C579" i="1"/>
  <c r="F584" i="4"/>
  <c r="C578" i="1"/>
  <c r="C575" i="1"/>
  <c r="F581" i="4"/>
  <c r="F578" i="4"/>
  <c r="C572" i="1"/>
  <c r="F575" i="4"/>
  <c r="C569" i="1"/>
  <c r="F572" i="4"/>
  <c r="C566" i="1"/>
  <c r="C565" i="1"/>
  <c r="F571" i="4"/>
  <c r="F562" i="4"/>
  <c r="C556" i="1"/>
  <c r="F557" i="4"/>
  <c r="C551" i="1"/>
  <c r="F535" i="4"/>
  <c r="D640" i="4"/>
  <c r="D639" i="4"/>
  <c r="F430" i="4"/>
  <c r="F427" i="4"/>
  <c r="D648" i="4"/>
  <c r="F426" i="4"/>
  <c r="D647" i="4"/>
  <c r="F360" i="4"/>
  <c r="D418" i="4"/>
  <c r="F308" i="4"/>
  <c r="D417" i="4"/>
  <c r="E301" i="4"/>
  <c r="D297" i="1" s="1"/>
  <c r="E423" i="4"/>
  <c r="H20" i="9" s="1"/>
  <c r="D295" i="1"/>
  <c r="F152" i="4"/>
  <c r="D299" i="4"/>
  <c r="E300" i="4"/>
  <c r="D296" i="1" s="1"/>
  <c r="E422" i="4"/>
  <c r="D422" i="4"/>
  <c r="F6" i="4"/>
  <c r="D300" i="4"/>
  <c r="H1686" i="1"/>
  <c r="G1686" i="1"/>
  <c r="H1685" i="1"/>
  <c r="G1685" i="1"/>
  <c r="G1684" i="1"/>
  <c r="H1684" i="1"/>
  <c r="G1683" i="1"/>
  <c r="H1683" i="1"/>
  <c r="H1682" i="1"/>
  <c r="G1682" i="1"/>
  <c r="H1680" i="1"/>
  <c r="G1680" i="1"/>
  <c r="G1679" i="1"/>
  <c r="H1679" i="1"/>
  <c r="H1678" i="1"/>
  <c r="G1678" i="1"/>
  <c r="H1677" i="1"/>
  <c r="G1677" i="1"/>
  <c r="H1676" i="1"/>
  <c r="G1676" i="1"/>
  <c r="H1675" i="1"/>
  <c r="G1675" i="1"/>
  <c r="H1673" i="1"/>
  <c r="G1673" i="1"/>
  <c r="H1672" i="1"/>
  <c r="G1672" i="1"/>
  <c r="H1671" i="1"/>
  <c r="G1671" i="1"/>
  <c r="H1670" i="1"/>
  <c r="G1670" i="1"/>
  <c r="G1668" i="1"/>
  <c r="H1668" i="1"/>
  <c r="G1667" i="1"/>
  <c r="H1667" i="1"/>
  <c r="H1666" i="1"/>
  <c r="G1666" i="1"/>
  <c r="G1665" i="1"/>
  <c r="H1665" i="1"/>
  <c r="H1663" i="1"/>
  <c r="G1663" i="1"/>
  <c r="G1662" i="1"/>
  <c r="H1662" i="1"/>
  <c r="H1661" i="1"/>
  <c r="G1661" i="1"/>
  <c r="G1660" i="1"/>
  <c r="H1660" i="1"/>
  <c r="G1658" i="1"/>
  <c r="H1658" i="1"/>
  <c r="G1657" i="1"/>
  <c r="H1657" i="1"/>
  <c r="G1656" i="1"/>
  <c r="H1656" i="1"/>
  <c r="H1655" i="1"/>
  <c r="G1655" i="1"/>
  <c r="H1653" i="1"/>
  <c r="G1653" i="1"/>
  <c r="G1652" i="1"/>
  <c r="H1652" i="1"/>
  <c r="H1651" i="1"/>
  <c r="G1651" i="1"/>
  <c r="H1650" i="1"/>
  <c r="G1650" i="1"/>
  <c r="G1648" i="1"/>
  <c r="H1648" i="1"/>
  <c r="G1647" i="1"/>
  <c r="H1647" i="1"/>
  <c r="H1646" i="1"/>
  <c r="G1646" i="1"/>
  <c r="H1645" i="1"/>
  <c r="G1645" i="1"/>
  <c r="G1643" i="1"/>
  <c r="H1643" i="1"/>
  <c r="H1642" i="1"/>
  <c r="G1642" i="1"/>
  <c r="H1641" i="1"/>
  <c r="G1641" i="1"/>
  <c r="H1640" i="1"/>
  <c r="G1640" i="1"/>
  <c r="G1638" i="1"/>
  <c r="H1638" i="1"/>
  <c r="G1637" i="1"/>
  <c r="H1637" i="1"/>
  <c r="G1636" i="1"/>
  <c r="H1636" i="1"/>
  <c r="H1635" i="1"/>
  <c r="G1635" i="1"/>
  <c r="G1633" i="1"/>
  <c r="H1633" i="1"/>
  <c r="G1632" i="1"/>
  <c r="H1632" i="1"/>
  <c r="H1631" i="1"/>
  <c r="G1631" i="1"/>
  <c r="G1630" i="1"/>
  <c r="H1630" i="1"/>
  <c r="H1627" i="1"/>
  <c r="G1627" i="1"/>
  <c r="G1626" i="1"/>
  <c r="H1626" i="1"/>
  <c r="H1625" i="1"/>
  <c r="G1625" i="1"/>
  <c r="H1624" i="1"/>
  <c r="G1624" i="1"/>
  <c r="G1620" i="1"/>
  <c r="H1620" i="1"/>
  <c r="H1619" i="1"/>
  <c r="G1619" i="1"/>
  <c r="G1618" i="1"/>
  <c r="H1618" i="1"/>
  <c r="G1617" i="1"/>
  <c r="H1617" i="1"/>
  <c r="G1616" i="1"/>
  <c r="H1616" i="1"/>
  <c r="H1615" i="1"/>
  <c r="G1615" i="1"/>
  <c r="H1613" i="1"/>
  <c r="G1613" i="1"/>
  <c r="G1612" i="1"/>
  <c r="H1612" i="1"/>
  <c r="G1611" i="1"/>
  <c r="H1611" i="1"/>
  <c r="H1610" i="1"/>
  <c r="G1610" i="1"/>
  <c r="H1609" i="1"/>
  <c r="G1609" i="1"/>
  <c r="H1608" i="1"/>
  <c r="G1608" i="1"/>
  <c r="H1607" i="1"/>
  <c r="G1607" i="1"/>
  <c r="H1606" i="1"/>
  <c r="G1606" i="1"/>
  <c r="H1605" i="1"/>
  <c r="G1605" i="1"/>
  <c r="H1603" i="1"/>
  <c r="G1603" i="1"/>
  <c r="H1601" i="1"/>
  <c r="G1601" i="1"/>
  <c r="G1600" i="1"/>
  <c r="H1600" i="1"/>
  <c r="G1599" i="1"/>
  <c r="H1599" i="1"/>
  <c r="G1598" i="1"/>
  <c r="H1598" i="1"/>
  <c r="H1597" i="1"/>
  <c r="G1597" i="1"/>
  <c r="H1596" i="1"/>
  <c r="G1596" i="1"/>
  <c r="H1594" i="1"/>
  <c r="G1594" i="1"/>
  <c r="H1593" i="1"/>
  <c r="G1593" i="1"/>
  <c r="G1592" i="1"/>
  <c r="H1592" i="1"/>
  <c r="H1591" i="1"/>
  <c r="G1591" i="1"/>
  <c r="H1590" i="1"/>
  <c r="G1590" i="1"/>
  <c r="H1589" i="1"/>
  <c r="G1589" i="1"/>
  <c r="H1588" i="1"/>
  <c r="G1588" i="1"/>
  <c r="G1587" i="1"/>
  <c r="H1587" i="1"/>
  <c r="H1586" i="1"/>
  <c r="G1586" i="1"/>
  <c r="H1584" i="1"/>
  <c r="G1584" i="1"/>
  <c r="G1582" i="1"/>
  <c r="H1582" i="1"/>
  <c r="H1581" i="1"/>
  <c r="J1581" i="1"/>
  <c r="G1581" i="1"/>
  <c r="I1581" i="1" s="1"/>
  <c r="J1580" i="1"/>
  <c r="G1580" i="1"/>
  <c r="H1580" i="1"/>
  <c r="G1579" i="1"/>
  <c r="H1579" i="1"/>
  <c r="J1579" i="1"/>
  <c r="G1578" i="1"/>
  <c r="H1578" i="1"/>
  <c r="J1578" i="1"/>
  <c r="G1576" i="1"/>
  <c r="H1576" i="1"/>
  <c r="J1576" i="1"/>
  <c r="H1575" i="1"/>
  <c r="G1575" i="1"/>
  <c r="J1575" i="1"/>
  <c r="G1574" i="1"/>
  <c r="J1574" i="1"/>
  <c r="H1574" i="1"/>
  <c r="J1573" i="1"/>
  <c r="H1573" i="1"/>
  <c r="G1573" i="1"/>
  <c r="I1573" i="1" s="1"/>
  <c r="J1570" i="1"/>
  <c r="G1570" i="1"/>
  <c r="H1570" i="1"/>
  <c r="G1569" i="1"/>
  <c r="J1569" i="1"/>
  <c r="H1569" i="1"/>
  <c r="J1568" i="1"/>
  <c r="H1568" i="1"/>
  <c r="G1568" i="1"/>
  <c r="J1567" i="1"/>
  <c r="H1567" i="1"/>
  <c r="G1567" i="1"/>
  <c r="I1567" i="1" s="1"/>
  <c r="J1566" i="1"/>
  <c r="H1566" i="1"/>
  <c r="G1566" i="1"/>
  <c r="J1565" i="1"/>
  <c r="H1565" i="1"/>
  <c r="G1565" i="1"/>
  <c r="H1564" i="1"/>
  <c r="G1564" i="1"/>
  <c r="J1564" i="1"/>
  <c r="H1562" i="1"/>
  <c r="J1562" i="1"/>
  <c r="G1562" i="1"/>
  <c r="G1561" i="1"/>
  <c r="H1561" i="1"/>
  <c r="J1561" i="1"/>
  <c r="G1560" i="1"/>
  <c r="H1560" i="1"/>
  <c r="J1560" i="1"/>
  <c r="G1559" i="1"/>
  <c r="H1559" i="1"/>
  <c r="J1559" i="1"/>
  <c r="G1558" i="1"/>
  <c r="J1558" i="1"/>
  <c r="H1558" i="1"/>
  <c r="H1557" i="1"/>
  <c r="J1557" i="1"/>
  <c r="G1557" i="1"/>
  <c r="I1557" i="1" s="1"/>
  <c r="H1554" i="1"/>
  <c r="G1554" i="1"/>
  <c r="J1554" i="1"/>
  <c r="H1553" i="1"/>
  <c r="G1553" i="1"/>
  <c r="J1553" i="1"/>
  <c r="J1552" i="1"/>
  <c r="G1552" i="1"/>
  <c r="H1552" i="1"/>
  <c r="J1551" i="1"/>
  <c r="H1551" i="1"/>
  <c r="G1551" i="1"/>
  <c r="I1551" i="1" s="1"/>
  <c r="J1550" i="1"/>
  <c r="H1550" i="1"/>
  <c r="G1550" i="1"/>
  <c r="J1549" i="1"/>
  <c r="G1549" i="1"/>
  <c r="H1549" i="1"/>
  <c r="G1548" i="1"/>
  <c r="J1548" i="1"/>
  <c r="H1548" i="1"/>
  <c r="G1546" i="1"/>
  <c r="H1546" i="1"/>
  <c r="J1546" i="1"/>
  <c r="H1545" i="1"/>
  <c r="J1545" i="1"/>
  <c r="G1545" i="1"/>
  <c r="I1545" i="1" s="1"/>
  <c r="G1544" i="1"/>
  <c r="H1544" i="1"/>
  <c r="J1544" i="1"/>
  <c r="H1543" i="1"/>
  <c r="G1543" i="1"/>
  <c r="J1543" i="1"/>
  <c r="J1542" i="1"/>
  <c r="H1542" i="1"/>
  <c r="G1542" i="1"/>
  <c r="G1541" i="1"/>
  <c r="H1541" i="1"/>
  <c r="J1541" i="1"/>
  <c r="G1536" i="1"/>
  <c r="H1536" i="1"/>
  <c r="G1535" i="1"/>
  <c r="H1535" i="1"/>
  <c r="G1534" i="1"/>
  <c r="H1534" i="1"/>
  <c r="G1533" i="1"/>
  <c r="H1533" i="1"/>
  <c r="G1532" i="1"/>
  <c r="H1532" i="1"/>
  <c r="H1531" i="1"/>
  <c r="G1531" i="1"/>
  <c r="H1530" i="1"/>
  <c r="G1530" i="1"/>
  <c r="G1529" i="1"/>
  <c r="H1529" i="1"/>
  <c r="H1528" i="1"/>
  <c r="G1528" i="1"/>
  <c r="H1527" i="1"/>
  <c r="G1527" i="1"/>
  <c r="H1524" i="1"/>
  <c r="G1524" i="1"/>
  <c r="H1523" i="1"/>
  <c r="G1523" i="1"/>
  <c r="H1522" i="1"/>
  <c r="G1522" i="1"/>
  <c r="H1521" i="1"/>
  <c r="G1521" i="1"/>
  <c r="G1520" i="1"/>
  <c r="H1520" i="1"/>
  <c r="H1519" i="1"/>
  <c r="G1519" i="1"/>
  <c r="G1517" i="1"/>
  <c r="H1517" i="1"/>
  <c r="H1516" i="1"/>
  <c r="G1516" i="1"/>
  <c r="H1515" i="1"/>
  <c r="G1515" i="1"/>
  <c r="H1513" i="1"/>
  <c r="G1513" i="1"/>
  <c r="H1512" i="1"/>
  <c r="G1512" i="1"/>
  <c r="H1509" i="1"/>
  <c r="G1509" i="1"/>
  <c r="H1508" i="1"/>
  <c r="G1508" i="1"/>
  <c r="H1507" i="1"/>
  <c r="G1507" i="1"/>
  <c r="G1506" i="1"/>
  <c r="H1506" i="1"/>
  <c r="G1505" i="1"/>
  <c r="H1505" i="1"/>
  <c r="G1504" i="1"/>
  <c r="H1504" i="1"/>
  <c r="H1502" i="1"/>
  <c r="G1502" i="1"/>
  <c r="G1501" i="1"/>
  <c r="H1501" i="1"/>
  <c r="H1500" i="1"/>
  <c r="G1500" i="1"/>
  <c r="G1499" i="1"/>
  <c r="H1499" i="1"/>
  <c r="H1498" i="1"/>
  <c r="G1498" i="1"/>
  <c r="H1497" i="1"/>
  <c r="G1497" i="1"/>
  <c r="G1496" i="1"/>
  <c r="H1496" i="1"/>
  <c r="G1494" i="1"/>
  <c r="H1494" i="1"/>
  <c r="H1493" i="1"/>
  <c r="G1493" i="1"/>
  <c r="G1492" i="1"/>
  <c r="H1492" i="1"/>
  <c r="H1491" i="1"/>
  <c r="G1491" i="1"/>
  <c r="H1489" i="1"/>
  <c r="G1489" i="1"/>
  <c r="G1488" i="1"/>
  <c r="H1488" i="1"/>
  <c r="G1487" i="1"/>
  <c r="H1487" i="1"/>
  <c r="H1484" i="1"/>
  <c r="G1484" i="1"/>
  <c r="H1483" i="1"/>
  <c r="G1483" i="1"/>
  <c r="H1482" i="1"/>
  <c r="G1482" i="1"/>
  <c r="H1481" i="1"/>
  <c r="G1481" i="1"/>
  <c r="H1480" i="1"/>
  <c r="G1480" i="1"/>
  <c r="G1479" i="1"/>
  <c r="H1479" i="1"/>
  <c r="H1477" i="1"/>
  <c r="G1477" i="1"/>
  <c r="G1476" i="1"/>
  <c r="H1476" i="1"/>
  <c r="H1475" i="1"/>
  <c r="G1475" i="1"/>
  <c r="G1474" i="1"/>
  <c r="H1474" i="1"/>
  <c r="G1473" i="1"/>
  <c r="H1473" i="1"/>
  <c r="G1472" i="1"/>
  <c r="H1472" i="1"/>
  <c r="G1470" i="1"/>
  <c r="H1470" i="1"/>
  <c r="G1469" i="1"/>
  <c r="H1469" i="1"/>
  <c r="H1468" i="1"/>
  <c r="G1468" i="1"/>
  <c r="H1467" i="1"/>
  <c r="G1467" i="1"/>
  <c r="H1466" i="1"/>
  <c r="G1466" i="1"/>
  <c r="H1465" i="1"/>
  <c r="G1465" i="1"/>
  <c r="G1464" i="1"/>
  <c r="H1464" i="1"/>
  <c r="G1463" i="1"/>
  <c r="H1463" i="1"/>
  <c r="H1461" i="1"/>
  <c r="G1461" i="1"/>
  <c r="H1460" i="1"/>
  <c r="G1460" i="1"/>
  <c r="H1459" i="1"/>
  <c r="G1459" i="1"/>
  <c r="H1458" i="1"/>
  <c r="G1458" i="1"/>
  <c r="H1456" i="1"/>
  <c r="G1456" i="1"/>
  <c r="G1455" i="1"/>
  <c r="H1455" i="1"/>
  <c r="G1454" i="1"/>
  <c r="H1454" i="1"/>
  <c r="H1453" i="1"/>
  <c r="G1453" i="1"/>
  <c r="G1452" i="1"/>
  <c r="H1452" i="1"/>
  <c r="G1451" i="1"/>
  <c r="H1451" i="1"/>
  <c r="H1449" i="1"/>
  <c r="G1449" i="1"/>
  <c r="H1448" i="1"/>
  <c r="G1448" i="1"/>
  <c r="G1447" i="1"/>
  <c r="H1447" i="1"/>
  <c r="H1445" i="1"/>
  <c r="G1445" i="1"/>
  <c r="G1444" i="1"/>
  <c r="H1444" i="1"/>
  <c r="G1443" i="1"/>
  <c r="H1443" i="1"/>
  <c r="H1442" i="1"/>
  <c r="G1442" i="1"/>
  <c r="H1441" i="1"/>
  <c r="G1441" i="1"/>
  <c r="H1440" i="1"/>
  <c r="G1440" i="1"/>
  <c r="G1438" i="1"/>
  <c r="H1438" i="1"/>
  <c r="H1437" i="1"/>
  <c r="G1437" i="1"/>
  <c r="H1436" i="1"/>
  <c r="G1436" i="1"/>
  <c r="G1434" i="1"/>
  <c r="H1434" i="1"/>
  <c r="H1433" i="1"/>
  <c r="G1433" i="1"/>
  <c r="H1430" i="1"/>
  <c r="G1430" i="1"/>
  <c r="H1429" i="1"/>
  <c r="G1429" i="1"/>
  <c r="H1428" i="1"/>
  <c r="G1428" i="1"/>
  <c r="G1427" i="1"/>
  <c r="H1427" i="1"/>
  <c r="H1426" i="1"/>
  <c r="G1426" i="1"/>
  <c r="H1425" i="1"/>
  <c r="G1425" i="1"/>
  <c r="G1423" i="1"/>
  <c r="H1423" i="1"/>
  <c r="H1422" i="1"/>
  <c r="G1422" i="1"/>
  <c r="H1421" i="1"/>
  <c r="G1421" i="1"/>
  <c r="G1420" i="1"/>
  <c r="H1420" i="1"/>
  <c r="G1419" i="1"/>
  <c r="H1419" i="1"/>
  <c r="H1417" i="1"/>
  <c r="G1417" i="1"/>
  <c r="G1416" i="1"/>
  <c r="H1416" i="1"/>
  <c r="H1415" i="1"/>
  <c r="G1415" i="1"/>
  <c r="H1414" i="1"/>
  <c r="G1414" i="1"/>
  <c r="G1413" i="1"/>
  <c r="H1413" i="1"/>
  <c r="H1412" i="1"/>
  <c r="G1412" i="1"/>
  <c r="G1411" i="1"/>
  <c r="H1411" i="1"/>
  <c r="G1410" i="1"/>
  <c r="H1410" i="1"/>
  <c r="G1408" i="1"/>
  <c r="H1408" i="1"/>
  <c r="H1407" i="1"/>
  <c r="G1407" i="1"/>
  <c r="H1405" i="1"/>
  <c r="G1405" i="1"/>
  <c r="G1404" i="1"/>
  <c r="H1404" i="1"/>
  <c r="G1403" i="1"/>
  <c r="H1403" i="1"/>
  <c r="G1400" i="1"/>
  <c r="H1400" i="1"/>
  <c r="H1399" i="1"/>
  <c r="G1399" i="1"/>
  <c r="H1398" i="1"/>
  <c r="G1398" i="1"/>
  <c r="G1397" i="1"/>
  <c r="H1397" i="1"/>
  <c r="G1396" i="1"/>
  <c r="H1396" i="1"/>
  <c r="H1395" i="1"/>
  <c r="G1395" i="1"/>
  <c r="H1394" i="1"/>
  <c r="G1394" i="1"/>
  <c r="H1393" i="1"/>
  <c r="G1393" i="1"/>
  <c r="G1392" i="1"/>
  <c r="H1392" i="1"/>
  <c r="H1391" i="1"/>
  <c r="G1391" i="1"/>
  <c r="H1390" i="1"/>
  <c r="G1390" i="1"/>
  <c r="H1389" i="1"/>
  <c r="G1389" i="1"/>
  <c r="H1388" i="1"/>
  <c r="G1388" i="1"/>
  <c r="H1387" i="1"/>
  <c r="G1387" i="1"/>
  <c r="H1386" i="1"/>
  <c r="G1386" i="1"/>
  <c r="G1385" i="1"/>
  <c r="H1385" i="1"/>
  <c r="G1384" i="1"/>
  <c r="H1384" i="1"/>
  <c r="H1383" i="1"/>
  <c r="G1383" i="1"/>
  <c r="H1382" i="1"/>
  <c r="G1382" i="1"/>
  <c r="G1381" i="1"/>
  <c r="H1381" i="1"/>
  <c r="H1380" i="1"/>
  <c r="G1380" i="1"/>
  <c r="G1379" i="1"/>
  <c r="H1379" i="1"/>
  <c r="H1378" i="1"/>
  <c r="G1378" i="1"/>
  <c r="G1377" i="1"/>
  <c r="H1377" i="1"/>
  <c r="H1376" i="1"/>
  <c r="G1376" i="1"/>
  <c r="H1375" i="1"/>
  <c r="G1375" i="1"/>
  <c r="H1374" i="1"/>
  <c r="G1374" i="1"/>
  <c r="H1373" i="1"/>
  <c r="G1373" i="1"/>
  <c r="H1372" i="1"/>
  <c r="G1372" i="1"/>
  <c r="H1371" i="1"/>
  <c r="G1371" i="1"/>
  <c r="H1370" i="1"/>
  <c r="G1370" i="1"/>
  <c r="H1369" i="1"/>
  <c r="G1369" i="1"/>
  <c r="H1368" i="1"/>
  <c r="G1368" i="1"/>
  <c r="H1367" i="1"/>
  <c r="G1367" i="1"/>
  <c r="H1366" i="1"/>
  <c r="G1366" i="1"/>
  <c r="G1365" i="1"/>
  <c r="H1365" i="1"/>
  <c r="H1364" i="1"/>
  <c r="G1364" i="1"/>
  <c r="G1363" i="1"/>
  <c r="H1363" i="1"/>
  <c r="H1362" i="1"/>
  <c r="G1362" i="1"/>
  <c r="H1361" i="1"/>
  <c r="G1361" i="1"/>
  <c r="H1360" i="1"/>
  <c r="G1360" i="1"/>
  <c r="H1359" i="1"/>
  <c r="G1359" i="1"/>
  <c r="G1358" i="1"/>
  <c r="H1358" i="1"/>
  <c r="G1357" i="1"/>
  <c r="H1357" i="1"/>
  <c r="G1356" i="1"/>
  <c r="H1356" i="1"/>
  <c r="G1355" i="1"/>
  <c r="H1355" i="1"/>
  <c r="H1354" i="1"/>
  <c r="G1354" i="1"/>
  <c r="G1353" i="1"/>
  <c r="H1353" i="1"/>
  <c r="G1352" i="1"/>
  <c r="H1352" i="1"/>
  <c r="H1351" i="1"/>
  <c r="G1351" i="1"/>
  <c r="G1350" i="1"/>
  <c r="H1350" i="1"/>
  <c r="H1349" i="1"/>
  <c r="G1349" i="1"/>
  <c r="H1348" i="1"/>
  <c r="G1348" i="1"/>
  <c r="H1347" i="1"/>
  <c r="G1347" i="1"/>
  <c r="G1346" i="1"/>
  <c r="H1346" i="1"/>
  <c r="H1345" i="1"/>
  <c r="G1345" i="1"/>
  <c r="G1344" i="1"/>
  <c r="H1344" i="1"/>
  <c r="G1343" i="1"/>
  <c r="H1343" i="1"/>
  <c r="H1342" i="1"/>
  <c r="G1342" i="1"/>
  <c r="G1341" i="1"/>
  <c r="H1341" i="1"/>
  <c r="H1340" i="1"/>
  <c r="G1340" i="1"/>
  <c r="H1339" i="1"/>
  <c r="G1339" i="1"/>
  <c r="H1338" i="1"/>
  <c r="G1338" i="1"/>
  <c r="H1337" i="1"/>
  <c r="G1337" i="1"/>
  <c r="G1336" i="1"/>
  <c r="H1336" i="1"/>
  <c r="G1335" i="1"/>
  <c r="H1335" i="1"/>
  <c r="H1334" i="1"/>
  <c r="G1334" i="1"/>
  <c r="G1333" i="1"/>
  <c r="H1333" i="1"/>
  <c r="H1332" i="1"/>
  <c r="G1332" i="1"/>
  <c r="G1331" i="1"/>
  <c r="H1331" i="1"/>
  <c r="H1330" i="1"/>
  <c r="G1330" i="1"/>
  <c r="G1329" i="1"/>
  <c r="H1329" i="1"/>
  <c r="G1328" i="1"/>
  <c r="H1328" i="1"/>
  <c r="H1327" i="1"/>
  <c r="G1327" i="1"/>
  <c r="G1326" i="1"/>
  <c r="H1326" i="1"/>
  <c r="H1325" i="1"/>
  <c r="G1325" i="1"/>
  <c r="G1324" i="1"/>
  <c r="H1324" i="1"/>
  <c r="G1323" i="1"/>
  <c r="H1323" i="1"/>
  <c r="G1322" i="1"/>
  <c r="H1322" i="1"/>
  <c r="H1320" i="1"/>
  <c r="G1320" i="1"/>
  <c r="G1319" i="1"/>
  <c r="H1319" i="1"/>
  <c r="G1318" i="1"/>
  <c r="H1318" i="1"/>
  <c r="G1317" i="1"/>
  <c r="H1317" i="1"/>
  <c r="H1316" i="1"/>
  <c r="G1316" i="1"/>
  <c r="G1315" i="1"/>
  <c r="H1315" i="1"/>
  <c r="G1314" i="1"/>
  <c r="H1314" i="1"/>
  <c r="G1313" i="1"/>
  <c r="H1313" i="1"/>
  <c r="H1312" i="1"/>
  <c r="G1312" i="1"/>
  <c r="G1311" i="1"/>
  <c r="H1311" i="1"/>
  <c r="G1310" i="1"/>
  <c r="H1310" i="1"/>
  <c r="G1309" i="1"/>
  <c r="H1309" i="1"/>
  <c r="H1308" i="1"/>
  <c r="G1308" i="1"/>
  <c r="G1307" i="1"/>
  <c r="H1307" i="1"/>
  <c r="H1306" i="1"/>
  <c r="G1306" i="1"/>
  <c r="H1305" i="1"/>
  <c r="G1305" i="1"/>
  <c r="H1304" i="1"/>
  <c r="G1304" i="1"/>
  <c r="G1303" i="1"/>
  <c r="H1303" i="1"/>
  <c r="H1302" i="1"/>
  <c r="G1302" i="1"/>
  <c r="H1299" i="1"/>
  <c r="G1299" i="1"/>
  <c r="H1298" i="1"/>
  <c r="G1298" i="1"/>
  <c r="H1297" i="1"/>
  <c r="G1297" i="1"/>
  <c r="H1296" i="1"/>
  <c r="G1296" i="1"/>
  <c r="H1294" i="1"/>
  <c r="G1294" i="1"/>
  <c r="H1293" i="1"/>
  <c r="G1293" i="1"/>
  <c r="G1292" i="1"/>
  <c r="H1292" i="1"/>
  <c r="H1291" i="1"/>
  <c r="G1291" i="1"/>
  <c r="G1290" i="1"/>
  <c r="H1290" i="1"/>
  <c r="G1289" i="1"/>
  <c r="H1289" i="1"/>
  <c r="H1288" i="1"/>
  <c r="G1288" i="1"/>
  <c r="G1287" i="1"/>
  <c r="H1287" i="1"/>
  <c r="G1286" i="1"/>
  <c r="H1286" i="1"/>
  <c r="G1285" i="1"/>
  <c r="H1285" i="1"/>
  <c r="G1284" i="1"/>
  <c r="H1284" i="1"/>
  <c r="G1283" i="1"/>
  <c r="H1283" i="1"/>
  <c r="G1282" i="1"/>
  <c r="H1282" i="1"/>
  <c r="G1280" i="1"/>
  <c r="H1280" i="1"/>
  <c r="G1279" i="1"/>
  <c r="H1279" i="1"/>
  <c r="G1277" i="1"/>
  <c r="H1277" i="1"/>
  <c r="G1276" i="1"/>
  <c r="H1276" i="1"/>
  <c r="G1275" i="1"/>
  <c r="H1275" i="1"/>
  <c r="H1274" i="1"/>
  <c r="G1274" i="1"/>
  <c r="H1273" i="1"/>
  <c r="G1273" i="1"/>
  <c r="H1272" i="1"/>
  <c r="G1272" i="1"/>
  <c r="H1271" i="1"/>
  <c r="G1271" i="1"/>
  <c r="H1270" i="1"/>
  <c r="G1270" i="1"/>
  <c r="H1269" i="1"/>
  <c r="G1269" i="1"/>
  <c r="H1267" i="1"/>
  <c r="G1267" i="1"/>
  <c r="H1266" i="1"/>
  <c r="G1266" i="1"/>
  <c r="H1265" i="1"/>
  <c r="G1265" i="1"/>
  <c r="H1263" i="1"/>
  <c r="G1263" i="1"/>
  <c r="H1262" i="1"/>
  <c r="G1262" i="1"/>
  <c r="H1261" i="1"/>
  <c r="G1261" i="1"/>
  <c r="G1258" i="1"/>
  <c r="H1258" i="1"/>
  <c r="H1257" i="1"/>
  <c r="G1257" i="1"/>
  <c r="G1254" i="1"/>
  <c r="H1254" i="1"/>
  <c r="H1253" i="1"/>
  <c r="G1253" i="1"/>
  <c r="H1251" i="1"/>
  <c r="G1251" i="1"/>
  <c r="G1250" i="1"/>
  <c r="H1250" i="1"/>
  <c r="H1249" i="1"/>
  <c r="G1249" i="1"/>
  <c r="H1248" i="1"/>
  <c r="G1248" i="1"/>
  <c r="H1247" i="1"/>
  <c r="G1247" i="1"/>
  <c r="H1246" i="1"/>
  <c r="G1246" i="1"/>
  <c r="G1245" i="1"/>
  <c r="H1245" i="1"/>
  <c r="G1244" i="1"/>
  <c r="H1244" i="1"/>
  <c r="G1243" i="1"/>
  <c r="H1243" i="1"/>
  <c r="H1242" i="1"/>
  <c r="G1242" i="1"/>
  <c r="G1240" i="1"/>
  <c r="H1240" i="1"/>
  <c r="H1239" i="1"/>
  <c r="G1239" i="1"/>
  <c r="H1238" i="1"/>
  <c r="G1238" i="1"/>
  <c r="H1237" i="1"/>
  <c r="G1237" i="1"/>
  <c r="G1236" i="1"/>
  <c r="H1236" i="1"/>
  <c r="G1235" i="1"/>
  <c r="H1235" i="1"/>
  <c r="G1234" i="1"/>
  <c r="H1234" i="1"/>
  <c r="H1233" i="1"/>
  <c r="G1233" i="1"/>
  <c r="H1232" i="1"/>
  <c r="G1232" i="1"/>
  <c r="H1231" i="1"/>
  <c r="G1231" i="1"/>
  <c r="G1230" i="1"/>
  <c r="H1230" i="1"/>
  <c r="H1229" i="1"/>
  <c r="G1229" i="1"/>
  <c r="H1228" i="1"/>
  <c r="G1228" i="1"/>
  <c r="G1227" i="1"/>
  <c r="H1227" i="1"/>
  <c r="G1226" i="1"/>
  <c r="H1226" i="1"/>
  <c r="G1225" i="1"/>
  <c r="H1225" i="1"/>
  <c r="H1222" i="1"/>
  <c r="G1222" i="1"/>
  <c r="G1221" i="1"/>
  <c r="H1221" i="1"/>
  <c r="G1220" i="1"/>
  <c r="H1220" i="1"/>
  <c r="H1219" i="1"/>
  <c r="G1219" i="1"/>
  <c r="H1218" i="1"/>
  <c r="G1218" i="1"/>
  <c r="G1217" i="1"/>
  <c r="H1217" i="1"/>
  <c r="G1216" i="1"/>
  <c r="H1216" i="1"/>
  <c r="H1214" i="1"/>
  <c r="G1214" i="1"/>
  <c r="H1213" i="1"/>
  <c r="G1213" i="1"/>
  <c r="H1212" i="1"/>
  <c r="G1212" i="1"/>
  <c r="H1211" i="1"/>
  <c r="G1211" i="1"/>
  <c r="H1210" i="1"/>
  <c r="G1210" i="1"/>
  <c r="H1209" i="1"/>
  <c r="G1209" i="1"/>
  <c r="H1206" i="1"/>
  <c r="G1206" i="1"/>
  <c r="H1205" i="1"/>
  <c r="G1205" i="1"/>
  <c r="H1204" i="1"/>
  <c r="G1204" i="1"/>
  <c r="H1203" i="1"/>
  <c r="G1203" i="1"/>
  <c r="H1202" i="1"/>
  <c r="G1202" i="1"/>
  <c r="H1200" i="1"/>
  <c r="G1200" i="1"/>
  <c r="H1199" i="1"/>
  <c r="G1199" i="1"/>
  <c r="H1198" i="1"/>
  <c r="G1198" i="1"/>
  <c r="H1197" i="1"/>
  <c r="G1197" i="1"/>
  <c r="H1196" i="1"/>
  <c r="G1196" i="1"/>
  <c r="G1195" i="1"/>
  <c r="H1195" i="1"/>
  <c r="H1194" i="1"/>
  <c r="G1194" i="1"/>
  <c r="H1193" i="1"/>
  <c r="G1193" i="1"/>
  <c r="H1192" i="1"/>
  <c r="G1192" i="1"/>
  <c r="H1191" i="1"/>
  <c r="G1191" i="1"/>
  <c r="H1189" i="1"/>
  <c r="G1189" i="1"/>
  <c r="H1188" i="1"/>
  <c r="G1188" i="1"/>
  <c r="G1187" i="1"/>
  <c r="H1187" i="1"/>
  <c r="G1186" i="1"/>
  <c r="H1186" i="1"/>
  <c r="G1184" i="1"/>
  <c r="H1184" i="1"/>
  <c r="H1183" i="1"/>
  <c r="G1183" i="1"/>
  <c r="H1179" i="1"/>
  <c r="G1179" i="1"/>
  <c r="H1178" i="1"/>
  <c r="G1178" i="1"/>
  <c r="H1177" i="1"/>
  <c r="G1177" i="1"/>
  <c r="H1175" i="1"/>
  <c r="G1175" i="1"/>
  <c r="H1174" i="1"/>
  <c r="G1174" i="1"/>
  <c r="H1173" i="1"/>
  <c r="G1173" i="1"/>
  <c r="H1172" i="1"/>
  <c r="G1172" i="1"/>
  <c r="H1171" i="1"/>
  <c r="G1171" i="1"/>
  <c r="G1169" i="1"/>
  <c r="H1169" i="1"/>
  <c r="H1168" i="1"/>
  <c r="G1168" i="1"/>
  <c r="G1167" i="1"/>
  <c r="H1167" i="1"/>
  <c r="G1166" i="1"/>
  <c r="H1166" i="1"/>
  <c r="H1165" i="1"/>
  <c r="G1165" i="1"/>
  <c r="H1164" i="1"/>
  <c r="G1164" i="1"/>
  <c r="G1163" i="1"/>
  <c r="H1163" i="1"/>
  <c r="H1162" i="1"/>
  <c r="G1162" i="1"/>
  <c r="H1161" i="1"/>
  <c r="G1161" i="1"/>
  <c r="H1160" i="1"/>
  <c r="G1160" i="1"/>
  <c r="H1159" i="1"/>
  <c r="G1159" i="1"/>
  <c r="G1158" i="1"/>
  <c r="H1158" i="1"/>
  <c r="G1157" i="1"/>
  <c r="H1157" i="1"/>
  <c r="H1156" i="1"/>
  <c r="G1156" i="1"/>
  <c r="H1154" i="1"/>
  <c r="G1154" i="1"/>
  <c r="H1153" i="1"/>
  <c r="G1153" i="1"/>
  <c r="H1151" i="1"/>
  <c r="G1151" i="1"/>
  <c r="H1150" i="1"/>
  <c r="G1150" i="1"/>
  <c r="H1149" i="1"/>
  <c r="G1149" i="1"/>
  <c r="H1147" i="1"/>
  <c r="G1147" i="1"/>
  <c r="H1146" i="1"/>
  <c r="G1146" i="1"/>
  <c r="H1145" i="1"/>
  <c r="G1145" i="1"/>
  <c r="H1144" i="1"/>
  <c r="G1144" i="1"/>
  <c r="H1143" i="1"/>
  <c r="G1143" i="1"/>
  <c r="G1142" i="1"/>
  <c r="H1142" i="1"/>
  <c r="H1139" i="1"/>
  <c r="G1139" i="1"/>
  <c r="H1138" i="1"/>
  <c r="G1138" i="1"/>
  <c r="H1137" i="1"/>
  <c r="G1137" i="1"/>
  <c r="G1136" i="1"/>
  <c r="H1136" i="1"/>
  <c r="G1135" i="1"/>
  <c r="H1135" i="1"/>
  <c r="G1134" i="1"/>
  <c r="H1134" i="1"/>
  <c r="G1133" i="1"/>
  <c r="H1133" i="1"/>
  <c r="G1131" i="1"/>
  <c r="H1131" i="1"/>
  <c r="G1130" i="1"/>
  <c r="H1130" i="1"/>
  <c r="H1129" i="1"/>
  <c r="G1129" i="1"/>
  <c r="G1128" i="1"/>
  <c r="H1128" i="1"/>
  <c r="G1127" i="1"/>
  <c r="H1127" i="1"/>
  <c r="G1126" i="1"/>
  <c r="H1126" i="1"/>
  <c r="H1123" i="1"/>
  <c r="G1123" i="1"/>
  <c r="H1122" i="1"/>
  <c r="G1122" i="1"/>
  <c r="G1121" i="1"/>
  <c r="H1121" i="1"/>
  <c r="H1120" i="1"/>
  <c r="G1120" i="1"/>
  <c r="H1119" i="1"/>
  <c r="G1119" i="1"/>
  <c r="H1118" i="1"/>
  <c r="G1118" i="1"/>
  <c r="H1117" i="1"/>
  <c r="G1117" i="1"/>
  <c r="H1116" i="1"/>
  <c r="G1116" i="1"/>
  <c r="G1115" i="1"/>
  <c r="H1115" i="1"/>
  <c r="H1114" i="1"/>
  <c r="G1114" i="1"/>
  <c r="H1113" i="1"/>
  <c r="G1113" i="1"/>
  <c r="H1111" i="1"/>
  <c r="G1111" i="1"/>
  <c r="H1110" i="1"/>
  <c r="G1110" i="1"/>
  <c r="G1109" i="1"/>
  <c r="H1109" i="1"/>
  <c r="G1108" i="1"/>
  <c r="H1108" i="1"/>
  <c r="H1107" i="1"/>
  <c r="G1107" i="1"/>
  <c r="H1106" i="1"/>
  <c r="G1106" i="1"/>
  <c r="H1105" i="1"/>
  <c r="G1105" i="1"/>
  <c r="G1104" i="1"/>
  <c r="H1104" i="1"/>
  <c r="G1103" i="1"/>
  <c r="H1103" i="1"/>
  <c r="G1102" i="1"/>
  <c r="H1102" i="1"/>
  <c r="G1101" i="1"/>
  <c r="H1101" i="1"/>
  <c r="G1100" i="1"/>
  <c r="H1100" i="1"/>
  <c r="G1099" i="1"/>
  <c r="H1099" i="1"/>
  <c r="H1098" i="1"/>
  <c r="G1098" i="1"/>
  <c r="G1097" i="1"/>
  <c r="H1097" i="1"/>
  <c r="G1096" i="1"/>
  <c r="H1096" i="1"/>
  <c r="H1095" i="1"/>
  <c r="G1095" i="1"/>
  <c r="G1092" i="1"/>
  <c r="H1092" i="1"/>
  <c r="H1091" i="1"/>
  <c r="G1091" i="1"/>
  <c r="H1090" i="1"/>
  <c r="G1090" i="1"/>
  <c r="H1089" i="1"/>
  <c r="G1089" i="1"/>
  <c r="H1088" i="1"/>
  <c r="G1088" i="1"/>
  <c r="H1086" i="1"/>
  <c r="G1086" i="1"/>
  <c r="G1085" i="1"/>
  <c r="H1085" i="1"/>
  <c r="H1084" i="1"/>
  <c r="G1084" i="1"/>
  <c r="H1083" i="1"/>
  <c r="G1083" i="1"/>
  <c r="G1082" i="1"/>
  <c r="H1082" i="1"/>
  <c r="G1080" i="1"/>
  <c r="H1080" i="1"/>
  <c r="H1079" i="1"/>
  <c r="G1079" i="1"/>
  <c r="H1078" i="1"/>
  <c r="G1078" i="1"/>
  <c r="H1077" i="1"/>
  <c r="G1077" i="1"/>
  <c r="H1073" i="1"/>
  <c r="G1073" i="1"/>
  <c r="G1072" i="1"/>
  <c r="H1072" i="1"/>
  <c r="H1071" i="1"/>
  <c r="G1071" i="1"/>
  <c r="G1070" i="1"/>
  <c r="H1070" i="1"/>
  <c r="H1069" i="1"/>
  <c r="G1069" i="1"/>
  <c r="G1067" i="1"/>
  <c r="H1067" i="1"/>
  <c r="H1066" i="1"/>
  <c r="G1066" i="1"/>
  <c r="H1065" i="1"/>
  <c r="G1065" i="1"/>
  <c r="H1064" i="1"/>
  <c r="G1064" i="1"/>
  <c r="H1063" i="1"/>
  <c r="G1063" i="1"/>
  <c r="G1062" i="1"/>
  <c r="H1062" i="1"/>
  <c r="H1060" i="1"/>
  <c r="G1060" i="1"/>
  <c r="G1059" i="1"/>
  <c r="H1059" i="1"/>
  <c r="H1058" i="1"/>
  <c r="G1058" i="1"/>
  <c r="H1056" i="1"/>
  <c r="G1056" i="1"/>
  <c r="G1055" i="1"/>
  <c r="H1055" i="1"/>
  <c r="H1054" i="1"/>
  <c r="G1054" i="1"/>
  <c r="G1053" i="1"/>
  <c r="H1053" i="1"/>
  <c r="H1052" i="1"/>
  <c r="G1052" i="1"/>
  <c r="G1051" i="1"/>
  <c r="H1051" i="1"/>
  <c r="G1049" i="1"/>
  <c r="H1049" i="1"/>
  <c r="G1048" i="1"/>
  <c r="H1048" i="1"/>
  <c r="H1047" i="1"/>
  <c r="G1047" i="1"/>
  <c r="H1045" i="1"/>
  <c r="G1045" i="1"/>
  <c r="H1044" i="1"/>
  <c r="G1044" i="1"/>
  <c r="H1043" i="1"/>
  <c r="G1043" i="1"/>
  <c r="G1042" i="1"/>
  <c r="H1042" i="1"/>
  <c r="G1041" i="1"/>
  <c r="H1041" i="1"/>
  <c r="G1039" i="1"/>
  <c r="H1039" i="1"/>
  <c r="G1038" i="1"/>
  <c r="H1038" i="1"/>
  <c r="G1037" i="1"/>
  <c r="H1037" i="1"/>
  <c r="H1036" i="1"/>
  <c r="G1036" i="1"/>
  <c r="G1035" i="1"/>
  <c r="H1035" i="1"/>
  <c r="G1033" i="1"/>
  <c r="H1033" i="1"/>
  <c r="G1032" i="1"/>
  <c r="H1032" i="1"/>
  <c r="G1031" i="1"/>
  <c r="H1031" i="1"/>
  <c r="H1030" i="1"/>
  <c r="G1030" i="1"/>
  <c r="H1029" i="1"/>
  <c r="G1029" i="1"/>
  <c r="G1028" i="1"/>
  <c r="H1028" i="1"/>
  <c r="G1027" i="1"/>
  <c r="H1027" i="1"/>
  <c r="H1026" i="1"/>
  <c r="G1026" i="1"/>
  <c r="G1025" i="1"/>
  <c r="H1025" i="1"/>
  <c r="H1023" i="1"/>
  <c r="G1023" i="1"/>
  <c r="H1022" i="1"/>
  <c r="G1022" i="1"/>
  <c r="H1021" i="1"/>
  <c r="G1021" i="1"/>
  <c r="G1020" i="1"/>
  <c r="H1020" i="1"/>
  <c r="H1019" i="1"/>
  <c r="G1019" i="1"/>
  <c r="H1016" i="1"/>
  <c r="G1016" i="1"/>
  <c r="H1015" i="1"/>
  <c r="G1015" i="1"/>
  <c r="H1014" i="1"/>
  <c r="G1014" i="1"/>
  <c r="G1010" i="1"/>
  <c r="H1010" i="1"/>
  <c r="H1009" i="1"/>
  <c r="G1009" i="1"/>
  <c r="H1008" i="1"/>
  <c r="G1008" i="1"/>
  <c r="G1007" i="1"/>
  <c r="H1007" i="1"/>
  <c r="H1006" i="1"/>
  <c r="G1006" i="1"/>
  <c r="H1005" i="1"/>
  <c r="G1005" i="1"/>
  <c r="H1004" i="1"/>
  <c r="G1004" i="1"/>
  <c r="H1003" i="1"/>
  <c r="G1003" i="1"/>
  <c r="H1002" i="1"/>
  <c r="G1002" i="1"/>
  <c r="G1001" i="1"/>
  <c r="H1001" i="1"/>
  <c r="H1000" i="1"/>
  <c r="G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G984" i="1"/>
  <c r="H984" i="1"/>
  <c r="G983" i="1"/>
  <c r="H983" i="1"/>
  <c r="H982" i="1"/>
  <c r="G982" i="1"/>
  <c r="H981" i="1"/>
  <c r="G981" i="1"/>
  <c r="H980" i="1"/>
  <c r="G980" i="1"/>
  <c r="H979" i="1"/>
  <c r="G979" i="1"/>
  <c r="H978" i="1"/>
  <c r="G978" i="1"/>
  <c r="H977" i="1"/>
  <c r="G977" i="1"/>
  <c r="G976" i="1"/>
  <c r="H976" i="1"/>
  <c r="G975" i="1"/>
  <c r="H975" i="1"/>
  <c r="H974" i="1"/>
  <c r="G974" i="1"/>
  <c r="H973" i="1"/>
  <c r="G973" i="1"/>
  <c r="H972" i="1"/>
  <c r="G972" i="1"/>
  <c r="G971" i="1"/>
  <c r="H971" i="1"/>
  <c r="G970" i="1"/>
  <c r="H970" i="1"/>
  <c r="G969" i="1"/>
  <c r="H969" i="1"/>
  <c r="G968" i="1"/>
  <c r="H968" i="1"/>
  <c r="H967" i="1"/>
  <c r="G967" i="1"/>
  <c r="H966" i="1"/>
  <c r="G966" i="1"/>
  <c r="G965" i="1"/>
  <c r="H965" i="1"/>
  <c r="H964" i="1"/>
  <c r="G964" i="1"/>
  <c r="G963" i="1"/>
  <c r="H963" i="1"/>
  <c r="G962" i="1"/>
  <c r="H962" i="1"/>
  <c r="G961" i="1"/>
  <c r="H961" i="1"/>
  <c r="G960" i="1"/>
  <c r="H960" i="1"/>
  <c r="G959" i="1"/>
  <c r="H959" i="1"/>
  <c r="G958" i="1"/>
  <c r="H958" i="1"/>
  <c r="G957" i="1"/>
  <c r="H957" i="1"/>
  <c r="G956" i="1"/>
  <c r="H956" i="1"/>
  <c r="G955" i="1"/>
  <c r="H955" i="1"/>
  <c r="G954" i="1"/>
  <c r="H954" i="1"/>
  <c r="H953" i="1"/>
  <c r="G953" i="1"/>
  <c r="H952" i="1"/>
  <c r="G952" i="1"/>
  <c r="H951" i="1"/>
  <c r="G951" i="1"/>
  <c r="H950" i="1"/>
  <c r="G950" i="1"/>
  <c r="G949" i="1"/>
  <c r="H949" i="1"/>
  <c r="H948" i="1"/>
  <c r="G948" i="1"/>
  <c r="H947" i="1"/>
  <c r="G947" i="1"/>
  <c r="H946" i="1"/>
  <c r="G946" i="1"/>
  <c r="H945" i="1"/>
  <c r="G945" i="1"/>
  <c r="G944" i="1"/>
  <c r="H944" i="1"/>
  <c r="G943" i="1"/>
  <c r="H943" i="1"/>
  <c r="G942" i="1"/>
  <c r="H942" i="1"/>
  <c r="G941" i="1"/>
  <c r="H941" i="1"/>
  <c r="H940" i="1"/>
  <c r="G940" i="1"/>
  <c r="H939" i="1"/>
  <c r="G939" i="1"/>
  <c r="H938" i="1"/>
  <c r="G938" i="1"/>
  <c r="G937" i="1"/>
  <c r="H937" i="1"/>
  <c r="H936" i="1"/>
  <c r="G936" i="1"/>
  <c r="H935" i="1"/>
  <c r="G935" i="1"/>
  <c r="H934" i="1"/>
  <c r="G934" i="1"/>
  <c r="G933" i="1"/>
  <c r="H933" i="1"/>
  <c r="H932" i="1"/>
  <c r="G932" i="1"/>
  <c r="G931" i="1"/>
  <c r="H931" i="1"/>
  <c r="H930" i="1"/>
  <c r="G930" i="1"/>
  <c r="H929" i="1"/>
  <c r="G929" i="1"/>
  <c r="H928" i="1"/>
  <c r="G928" i="1"/>
  <c r="H927" i="1"/>
  <c r="G927" i="1"/>
  <c r="G926" i="1"/>
  <c r="H926" i="1"/>
  <c r="G925" i="1"/>
  <c r="H925" i="1"/>
  <c r="G924" i="1"/>
  <c r="H924" i="1"/>
  <c r="G923" i="1"/>
  <c r="H923" i="1"/>
  <c r="G922" i="1"/>
  <c r="H922" i="1"/>
  <c r="G921" i="1"/>
  <c r="H921" i="1"/>
  <c r="H920" i="1"/>
  <c r="G920" i="1"/>
  <c r="H919" i="1"/>
  <c r="G919" i="1"/>
  <c r="H918" i="1"/>
  <c r="G918" i="1"/>
  <c r="H917" i="1"/>
  <c r="G917" i="1"/>
  <c r="H916" i="1"/>
  <c r="G916" i="1"/>
  <c r="H915" i="1"/>
  <c r="G915" i="1"/>
  <c r="G914" i="1"/>
  <c r="H914" i="1"/>
  <c r="G913" i="1"/>
  <c r="H913" i="1"/>
  <c r="H912" i="1"/>
  <c r="G912" i="1"/>
  <c r="H911" i="1"/>
  <c r="G911" i="1"/>
  <c r="H910" i="1"/>
  <c r="G910" i="1"/>
  <c r="G909" i="1"/>
  <c r="H909" i="1"/>
  <c r="H908" i="1"/>
  <c r="G908" i="1"/>
  <c r="H907" i="1"/>
  <c r="G907" i="1"/>
  <c r="H906" i="1"/>
  <c r="G906" i="1"/>
  <c r="H905" i="1"/>
  <c r="G905" i="1"/>
  <c r="H904" i="1"/>
  <c r="G904" i="1"/>
  <c r="H903" i="1"/>
  <c r="G903" i="1"/>
  <c r="H902" i="1"/>
  <c r="G902" i="1"/>
  <c r="H901" i="1"/>
  <c r="G901" i="1"/>
  <c r="H900" i="1"/>
  <c r="G900" i="1"/>
  <c r="H899" i="1"/>
  <c r="G899" i="1"/>
  <c r="G898" i="1"/>
  <c r="H898" i="1"/>
  <c r="G897" i="1"/>
  <c r="H897" i="1"/>
  <c r="G896" i="1"/>
  <c r="H896" i="1"/>
  <c r="H895" i="1"/>
  <c r="G895" i="1"/>
  <c r="G894" i="1"/>
  <c r="H894" i="1"/>
  <c r="H893" i="1"/>
  <c r="G893" i="1"/>
  <c r="G892" i="1"/>
  <c r="H892" i="1"/>
  <c r="G891" i="1"/>
  <c r="H891" i="1"/>
  <c r="G890" i="1"/>
  <c r="H890" i="1"/>
  <c r="G889" i="1"/>
  <c r="H889" i="1"/>
  <c r="G888" i="1"/>
  <c r="H888" i="1"/>
  <c r="G887" i="1"/>
  <c r="H887" i="1"/>
  <c r="G886" i="1"/>
  <c r="H886" i="1"/>
  <c r="H885" i="1"/>
  <c r="G885" i="1"/>
  <c r="G884" i="1"/>
  <c r="H884" i="1"/>
  <c r="H883" i="1"/>
  <c r="G883" i="1"/>
  <c r="G882" i="1"/>
  <c r="H882" i="1"/>
  <c r="G881" i="1"/>
  <c r="H881" i="1"/>
  <c r="H880" i="1"/>
  <c r="G880" i="1"/>
  <c r="H879" i="1"/>
  <c r="G879" i="1"/>
  <c r="G878" i="1"/>
  <c r="H878" i="1"/>
  <c r="H877" i="1"/>
  <c r="G877" i="1"/>
  <c r="H876" i="1"/>
  <c r="G876" i="1"/>
  <c r="H875" i="1"/>
  <c r="G875" i="1"/>
  <c r="H874" i="1"/>
  <c r="G874" i="1"/>
  <c r="H873" i="1"/>
  <c r="G873" i="1"/>
  <c r="H872" i="1"/>
  <c r="G872" i="1"/>
  <c r="H871" i="1"/>
  <c r="G871" i="1"/>
  <c r="H870" i="1"/>
  <c r="G870" i="1"/>
  <c r="H869" i="1"/>
  <c r="G869" i="1"/>
  <c r="G868" i="1"/>
  <c r="H868" i="1"/>
  <c r="G867" i="1"/>
  <c r="H867" i="1"/>
  <c r="G866" i="1"/>
  <c r="H866" i="1"/>
  <c r="H865" i="1"/>
  <c r="G865" i="1"/>
  <c r="G864" i="1"/>
  <c r="H864" i="1"/>
  <c r="G863" i="1"/>
  <c r="H863" i="1"/>
  <c r="G862" i="1"/>
  <c r="H862" i="1"/>
  <c r="G861" i="1"/>
  <c r="H861" i="1"/>
  <c r="H860" i="1"/>
  <c r="G860" i="1"/>
  <c r="H859" i="1"/>
  <c r="G859" i="1"/>
  <c r="G858" i="1"/>
  <c r="H858" i="1"/>
  <c r="H857" i="1"/>
  <c r="G857" i="1"/>
  <c r="G856" i="1"/>
  <c r="H856" i="1"/>
  <c r="H855" i="1"/>
  <c r="G855" i="1"/>
  <c r="H854" i="1"/>
  <c r="G854" i="1"/>
  <c r="H853" i="1"/>
  <c r="G853" i="1"/>
  <c r="G852" i="1"/>
  <c r="H852" i="1"/>
  <c r="G851" i="1"/>
  <c r="H851" i="1"/>
  <c r="H850" i="1"/>
  <c r="G850" i="1"/>
  <c r="H849" i="1"/>
  <c r="G849" i="1"/>
  <c r="H848" i="1"/>
  <c r="G848" i="1"/>
  <c r="H847" i="1"/>
  <c r="G847" i="1"/>
  <c r="H846" i="1"/>
  <c r="G846" i="1"/>
  <c r="H845" i="1"/>
  <c r="G845" i="1"/>
  <c r="H844" i="1"/>
  <c r="G844" i="1"/>
  <c r="G843" i="1"/>
  <c r="H843" i="1"/>
  <c r="H842" i="1"/>
  <c r="G842" i="1"/>
  <c r="G841" i="1"/>
  <c r="H841" i="1"/>
  <c r="G840" i="1"/>
  <c r="H840" i="1"/>
  <c r="H839" i="1"/>
  <c r="G839" i="1"/>
  <c r="H838" i="1"/>
  <c r="G838" i="1"/>
  <c r="H837" i="1"/>
  <c r="G837" i="1"/>
  <c r="H836" i="1"/>
  <c r="G836" i="1"/>
  <c r="H835" i="1"/>
  <c r="G835" i="1"/>
  <c r="H834" i="1"/>
  <c r="G834" i="1"/>
  <c r="G833" i="1"/>
  <c r="H833" i="1"/>
  <c r="H832" i="1"/>
  <c r="G832" i="1"/>
  <c r="H831" i="1"/>
  <c r="G831" i="1"/>
  <c r="H830" i="1"/>
  <c r="G830" i="1"/>
  <c r="H829" i="1"/>
  <c r="G829" i="1"/>
  <c r="H828" i="1"/>
  <c r="G828" i="1"/>
  <c r="H827" i="1"/>
  <c r="G827" i="1"/>
  <c r="H826" i="1"/>
  <c r="G826" i="1"/>
  <c r="G825" i="1"/>
  <c r="H825" i="1"/>
  <c r="H824" i="1"/>
  <c r="G824" i="1"/>
  <c r="H823" i="1"/>
  <c r="G823" i="1"/>
  <c r="G822" i="1"/>
  <c r="H822" i="1"/>
  <c r="H821" i="1"/>
  <c r="G821" i="1"/>
  <c r="H820" i="1"/>
  <c r="G820" i="1"/>
  <c r="H819" i="1"/>
  <c r="G819" i="1"/>
  <c r="H818" i="1"/>
  <c r="G818" i="1"/>
  <c r="H817" i="1"/>
  <c r="G817" i="1"/>
  <c r="H816" i="1"/>
  <c r="G816" i="1"/>
  <c r="H815" i="1"/>
  <c r="G815" i="1"/>
  <c r="H814" i="1"/>
  <c r="G814" i="1"/>
  <c r="H813" i="1"/>
  <c r="G813" i="1"/>
  <c r="H812" i="1"/>
  <c r="G812" i="1"/>
  <c r="H811" i="1"/>
  <c r="G811" i="1"/>
  <c r="G810" i="1"/>
  <c r="H810" i="1"/>
  <c r="H809" i="1"/>
  <c r="G809" i="1"/>
  <c r="H808" i="1"/>
  <c r="G808" i="1"/>
  <c r="H807" i="1"/>
  <c r="G807" i="1"/>
  <c r="H806" i="1"/>
  <c r="G806" i="1"/>
  <c r="G805" i="1"/>
  <c r="H805" i="1"/>
  <c r="G804" i="1"/>
  <c r="H804" i="1"/>
  <c r="G803" i="1"/>
  <c r="H803" i="1"/>
  <c r="G802" i="1"/>
  <c r="H802" i="1"/>
  <c r="G801" i="1"/>
  <c r="H801" i="1"/>
  <c r="G800" i="1"/>
  <c r="H800" i="1"/>
  <c r="G799" i="1"/>
  <c r="H799" i="1"/>
  <c r="G798" i="1"/>
  <c r="H798" i="1"/>
  <c r="H797" i="1"/>
  <c r="G797" i="1"/>
  <c r="H796" i="1"/>
  <c r="G796" i="1"/>
  <c r="G795" i="1"/>
  <c r="H795" i="1"/>
  <c r="G794" i="1"/>
  <c r="H794" i="1"/>
  <c r="G793" i="1"/>
  <c r="H793" i="1"/>
  <c r="G792" i="1"/>
  <c r="H792" i="1"/>
  <c r="H791" i="1"/>
  <c r="G791" i="1"/>
  <c r="G790" i="1"/>
  <c r="H790" i="1"/>
  <c r="H789" i="1"/>
  <c r="G789" i="1"/>
  <c r="G788" i="1"/>
  <c r="H788" i="1"/>
  <c r="G787" i="1"/>
  <c r="H787" i="1"/>
  <c r="H786" i="1"/>
  <c r="G786" i="1"/>
  <c r="H785" i="1"/>
  <c r="G785" i="1"/>
  <c r="H784" i="1"/>
  <c r="G784" i="1"/>
  <c r="H783" i="1"/>
  <c r="G783" i="1"/>
  <c r="G782" i="1"/>
  <c r="H782" i="1"/>
  <c r="G781" i="1"/>
  <c r="H781" i="1"/>
  <c r="G780" i="1"/>
  <c r="H780" i="1"/>
  <c r="G779" i="1"/>
  <c r="H779" i="1"/>
  <c r="G778" i="1"/>
  <c r="H778" i="1"/>
  <c r="G777" i="1"/>
  <c r="H777" i="1"/>
  <c r="G776" i="1"/>
  <c r="H776" i="1"/>
  <c r="H775" i="1"/>
  <c r="G775" i="1"/>
  <c r="G774" i="1"/>
  <c r="H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G759" i="1"/>
  <c r="H759" i="1"/>
  <c r="G758" i="1"/>
  <c r="H758" i="1"/>
  <c r="H757" i="1"/>
  <c r="G757" i="1"/>
  <c r="H756" i="1"/>
  <c r="G756" i="1"/>
  <c r="G755" i="1"/>
  <c r="H755" i="1"/>
  <c r="G754" i="1"/>
  <c r="H754" i="1"/>
  <c r="H753" i="1"/>
  <c r="G753" i="1"/>
  <c r="G752" i="1"/>
  <c r="H752" i="1"/>
  <c r="H751" i="1"/>
  <c r="G751" i="1"/>
  <c r="G750" i="1"/>
  <c r="H750" i="1"/>
  <c r="G749" i="1"/>
  <c r="H749" i="1"/>
  <c r="G748" i="1"/>
  <c r="H748" i="1"/>
  <c r="H747" i="1"/>
  <c r="G747" i="1"/>
  <c r="H746" i="1"/>
  <c r="G746" i="1"/>
  <c r="G745" i="1"/>
  <c r="H745" i="1"/>
  <c r="H744" i="1"/>
  <c r="G744" i="1"/>
  <c r="H743" i="1"/>
  <c r="G743" i="1"/>
  <c r="H742" i="1"/>
  <c r="G742" i="1"/>
  <c r="G741" i="1"/>
  <c r="H741" i="1"/>
  <c r="H740" i="1"/>
  <c r="G740" i="1"/>
  <c r="G739" i="1"/>
  <c r="H739" i="1"/>
  <c r="H738" i="1"/>
  <c r="G738" i="1"/>
  <c r="H737" i="1"/>
  <c r="G737" i="1"/>
  <c r="H736" i="1"/>
  <c r="G736" i="1"/>
  <c r="H735" i="1"/>
  <c r="G735" i="1"/>
  <c r="H734" i="1"/>
  <c r="G734" i="1"/>
  <c r="H733" i="1"/>
  <c r="G733" i="1"/>
  <c r="H732" i="1"/>
  <c r="G732" i="1"/>
  <c r="H731" i="1"/>
  <c r="G731" i="1"/>
  <c r="H730" i="1"/>
  <c r="G730" i="1"/>
  <c r="G729" i="1"/>
  <c r="H729" i="1"/>
  <c r="H728" i="1"/>
  <c r="G728" i="1"/>
  <c r="G727" i="1"/>
  <c r="H727" i="1"/>
  <c r="H726" i="1"/>
  <c r="G726" i="1"/>
  <c r="G725" i="1"/>
  <c r="H725" i="1"/>
  <c r="G724" i="1"/>
  <c r="H724" i="1"/>
  <c r="G723" i="1"/>
  <c r="H723" i="1"/>
  <c r="H722" i="1"/>
  <c r="G722" i="1"/>
  <c r="H721" i="1"/>
  <c r="G721" i="1"/>
  <c r="H720" i="1"/>
  <c r="G720" i="1"/>
  <c r="H719" i="1"/>
  <c r="G719" i="1"/>
  <c r="G718" i="1"/>
  <c r="H718" i="1"/>
  <c r="H717" i="1"/>
  <c r="G717" i="1"/>
  <c r="H716" i="1"/>
  <c r="G716" i="1"/>
  <c r="H715" i="1"/>
  <c r="G715" i="1"/>
  <c r="H714" i="1"/>
  <c r="G714" i="1"/>
  <c r="H713" i="1"/>
  <c r="G713" i="1"/>
  <c r="H712" i="1"/>
  <c r="G712" i="1"/>
  <c r="H711" i="1"/>
  <c r="G711" i="1"/>
  <c r="H710" i="1"/>
  <c r="G710" i="1"/>
  <c r="G709" i="1"/>
  <c r="H709" i="1"/>
  <c r="G708" i="1"/>
  <c r="H708" i="1"/>
  <c r="H707" i="1"/>
  <c r="G707" i="1"/>
  <c r="G706" i="1"/>
  <c r="H706" i="1"/>
  <c r="H705" i="1"/>
  <c r="G705" i="1"/>
  <c r="H704" i="1"/>
  <c r="G704" i="1"/>
  <c r="G703" i="1"/>
  <c r="H703" i="1"/>
  <c r="G702" i="1"/>
  <c r="H702" i="1"/>
  <c r="H701" i="1"/>
  <c r="G701" i="1"/>
  <c r="G700" i="1"/>
  <c r="H700" i="1"/>
  <c r="G699" i="1"/>
  <c r="H699" i="1"/>
  <c r="H698" i="1"/>
  <c r="G698" i="1"/>
  <c r="G697" i="1"/>
  <c r="H697" i="1"/>
  <c r="G696" i="1"/>
  <c r="H696" i="1"/>
  <c r="G695" i="1"/>
  <c r="H695" i="1"/>
  <c r="G694" i="1"/>
  <c r="H694" i="1"/>
  <c r="G693" i="1"/>
  <c r="H693" i="1"/>
  <c r="H692" i="1"/>
  <c r="G692" i="1"/>
  <c r="G691" i="1"/>
  <c r="H691" i="1"/>
  <c r="G690" i="1"/>
  <c r="H690" i="1"/>
  <c r="G689" i="1"/>
  <c r="H689" i="1"/>
  <c r="H688" i="1"/>
  <c r="G688" i="1"/>
  <c r="G687" i="1"/>
  <c r="H687" i="1"/>
  <c r="G686" i="1"/>
  <c r="H686" i="1"/>
  <c r="H685" i="1"/>
  <c r="G685" i="1"/>
  <c r="G684" i="1"/>
  <c r="H684" i="1"/>
  <c r="H683" i="1"/>
  <c r="G683" i="1"/>
  <c r="H682" i="1"/>
  <c r="G682" i="1"/>
  <c r="G681" i="1"/>
  <c r="H681" i="1"/>
  <c r="H680" i="1"/>
  <c r="G680" i="1"/>
  <c r="G679" i="1"/>
  <c r="H679" i="1"/>
  <c r="H678" i="1"/>
  <c r="G678" i="1"/>
  <c r="G677" i="1"/>
  <c r="H677" i="1"/>
  <c r="G676" i="1"/>
  <c r="H676" i="1"/>
  <c r="G675" i="1"/>
  <c r="H675" i="1"/>
  <c r="G674" i="1"/>
  <c r="H674" i="1"/>
  <c r="G673" i="1"/>
  <c r="H673" i="1"/>
  <c r="G672" i="1"/>
  <c r="H672" i="1"/>
  <c r="G671" i="1"/>
  <c r="H671" i="1"/>
  <c r="G670" i="1"/>
  <c r="H670" i="1"/>
  <c r="G669" i="1"/>
  <c r="H669" i="1"/>
  <c r="H668" i="1"/>
  <c r="G668" i="1"/>
  <c r="G667" i="1"/>
  <c r="H667" i="1"/>
  <c r="G666" i="1"/>
  <c r="H666" i="1"/>
  <c r="H665" i="1"/>
  <c r="G665" i="1"/>
  <c r="H664" i="1"/>
  <c r="G664" i="1"/>
  <c r="G663" i="1"/>
  <c r="H663" i="1"/>
  <c r="G662" i="1"/>
  <c r="H662" i="1"/>
  <c r="G660" i="1"/>
  <c r="H660" i="1"/>
  <c r="G659" i="1"/>
  <c r="H659" i="1"/>
  <c r="H658" i="1"/>
  <c r="G658" i="1"/>
  <c r="G657" i="1"/>
  <c r="H657" i="1"/>
  <c r="G656" i="1"/>
  <c r="H656" i="1"/>
  <c r="H655" i="1"/>
  <c r="G655" i="1"/>
  <c r="G654" i="1"/>
  <c r="H654" i="1"/>
  <c r="H653" i="1"/>
  <c r="G653" i="1"/>
  <c r="G652" i="1"/>
  <c r="H652" i="1"/>
  <c r="G651" i="1"/>
  <c r="H651" i="1"/>
  <c r="G650" i="1"/>
  <c r="H650" i="1"/>
  <c r="G648" i="1"/>
  <c r="H648" i="1"/>
  <c r="G647" i="1"/>
  <c r="H647" i="1"/>
  <c r="H646" i="1"/>
  <c r="G646" i="1"/>
  <c r="G645" i="1"/>
  <c r="H645" i="1"/>
  <c r="H636" i="1"/>
  <c r="G636" i="1"/>
  <c r="H635" i="1"/>
  <c r="G635" i="1"/>
  <c r="G632" i="1"/>
  <c r="H632" i="1"/>
  <c r="H631" i="1"/>
  <c r="G631" i="1"/>
  <c r="G629" i="1"/>
  <c r="H629" i="1"/>
  <c r="G628" i="1"/>
  <c r="H628" i="1"/>
  <c r="H626" i="1"/>
  <c r="G626" i="1"/>
  <c r="G625" i="1"/>
  <c r="H625" i="1"/>
  <c r="G622" i="1"/>
  <c r="H622" i="1"/>
  <c r="G621" i="1"/>
  <c r="H621" i="1"/>
  <c r="G620" i="1"/>
  <c r="H620" i="1"/>
  <c r="G619" i="1"/>
  <c r="H619" i="1"/>
  <c r="H618" i="1"/>
  <c r="G618" i="1"/>
  <c r="G617" i="1"/>
  <c r="H617" i="1"/>
  <c r="H616" i="1"/>
  <c r="G616" i="1"/>
  <c r="G614" i="1"/>
  <c r="H614" i="1"/>
  <c r="H613" i="1"/>
  <c r="G613" i="1"/>
  <c r="H612" i="1"/>
  <c r="G612" i="1"/>
  <c r="H611" i="1"/>
  <c r="G611" i="1"/>
  <c r="H609" i="1"/>
  <c r="G609" i="1"/>
  <c r="G608" i="1"/>
  <c r="H608" i="1"/>
  <c r="G607" i="1"/>
  <c r="H607" i="1"/>
  <c r="H606" i="1"/>
  <c r="G606" i="1"/>
  <c r="H605" i="1"/>
  <c r="G605" i="1"/>
  <c r="H604" i="1"/>
  <c r="G604" i="1"/>
  <c r="G602" i="1"/>
  <c r="H602" i="1"/>
  <c r="H600" i="1"/>
  <c r="G600" i="1"/>
  <c r="H599" i="1"/>
  <c r="G599" i="1"/>
  <c r="H598" i="1"/>
  <c r="G598" i="1"/>
  <c r="H596" i="1"/>
  <c r="G596" i="1"/>
  <c r="G595" i="1"/>
  <c r="H595" i="1"/>
  <c r="H594" i="1"/>
  <c r="G594" i="1"/>
  <c r="H593" i="1"/>
  <c r="G593" i="1"/>
  <c r="G590" i="1"/>
  <c r="H590" i="1"/>
  <c r="H589" i="1"/>
  <c r="G589" i="1"/>
  <c r="G587" i="1"/>
  <c r="H587" i="1"/>
  <c r="G586" i="1"/>
  <c r="H586" i="1"/>
  <c r="H584" i="1"/>
  <c r="G584" i="1"/>
  <c r="H582" i="1"/>
  <c r="G582" i="1"/>
  <c r="G581" i="1"/>
  <c r="H581" i="1"/>
  <c r="G580" i="1"/>
  <c r="H580" i="1"/>
  <c r="G577" i="1"/>
  <c r="H577" i="1"/>
  <c r="G576" i="1"/>
  <c r="H576" i="1"/>
  <c r="H574" i="1"/>
  <c r="G574" i="1"/>
  <c r="G573" i="1"/>
  <c r="H573" i="1"/>
  <c r="H571" i="1"/>
  <c r="G571" i="1"/>
  <c r="H570" i="1"/>
  <c r="G570" i="1"/>
  <c r="H568" i="1"/>
  <c r="G568" i="1"/>
  <c r="H567" i="1"/>
  <c r="G567" i="1"/>
  <c r="H564" i="1"/>
  <c r="G564" i="1"/>
  <c r="G563" i="1"/>
  <c r="H563" i="1"/>
  <c r="G562" i="1"/>
  <c r="H562" i="1"/>
  <c r="H561" i="1"/>
  <c r="G561" i="1"/>
  <c r="H560" i="1"/>
  <c r="G560" i="1"/>
  <c r="G559" i="1"/>
  <c r="H559" i="1"/>
  <c r="H558" i="1"/>
  <c r="G558" i="1"/>
  <c r="H557" i="1"/>
  <c r="G557" i="1"/>
  <c r="H555" i="1"/>
  <c r="G555" i="1"/>
  <c r="H554" i="1"/>
  <c r="G554" i="1"/>
  <c r="H553" i="1"/>
  <c r="G553" i="1"/>
  <c r="H552" i="1"/>
  <c r="G552" i="1"/>
  <c r="H550" i="1"/>
  <c r="G550" i="1"/>
  <c r="H549" i="1"/>
  <c r="G549" i="1"/>
  <c r="G548" i="1"/>
  <c r="H548" i="1"/>
  <c r="H547" i="1"/>
  <c r="G547" i="1"/>
  <c r="H546" i="1"/>
  <c r="G546" i="1"/>
  <c r="G545" i="1"/>
  <c r="H545" i="1"/>
  <c r="G544" i="1"/>
  <c r="H544" i="1"/>
  <c r="G543" i="1"/>
  <c r="H543" i="1"/>
  <c r="G542" i="1"/>
  <c r="H542" i="1"/>
  <c r="G541" i="1"/>
  <c r="H541" i="1"/>
  <c r="G540" i="1"/>
  <c r="H540" i="1"/>
  <c r="G539" i="1"/>
  <c r="H539" i="1"/>
  <c r="G538" i="1"/>
  <c r="H538" i="1"/>
  <c r="G537" i="1"/>
  <c r="H537" i="1"/>
  <c r="H536" i="1"/>
  <c r="G536" i="1"/>
  <c r="G535" i="1"/>
  <c r="H535" i="1"/>
  <c r="G534" i="1"/>
  <c r="H534" i="1"/>
  <c r="G533" i="1"/>
  <c r="H533" i="1"/>
  <c r="H532" i="1"/>
  <c r="G532" i="1"/>
  <c r="H531" i="1"/>
  <c r="G531" i="1"/>
  <c r="H530" i="1"/>
  <c r="G530" i="1"/>
  <c r="H529" i="1"/>
  <c r="G529" i="1"/>
  <c r="H528" i="1"/>
  <c r="G528" i="1"/>
  <c r="H527" i="1"/>
  <c r="G527" i="1"/>
  <c r="H526" i="1"/>
  <c r="G526" i="1"/>
  <c r="H525" i="1"/>
  <c r="G525" i="1"/>
  <c r="H524" i="1"/>
  <c r="G524" i="1"/>
  <c r="H523" i="1"/>
  <c r="G523" i="1"/>
  <c r="H522" i="1"/>
  <c r="G522" i="1"/>
  <c r="H521" i="1"/>
  <c r="G521" i="1"/>
  <c r="H520" i="1"/>
  <c r="G520" i="1"/>
  <c r="H519" i="1"/>
  <c r="G519" i="1"/>
  <c r="H518" i="1"/>
  <c r="G518" i="1"/>
  <c r="H517" i="1"/>
  <c r="G517" i="1"/>
  <c r="H516" i="1"/>
  <c r="G516" i="1"/>
  <c r="H515" i="1"/>
  <c r="G515" i="1"/>
  <c r="H514" i="1"/>
  <c r="G514" i="1"/>
  <c r="H513" i="1"/>
  <c r="G513" i="1"/>
  <c r="H512" i="1"/>
  <c r="G512" i="1"/>
  <c r="G511" i="1"/>
  <c r="H511" i="1"/>
  <c r="H510" i="1"/>
  <c r="G510" i="1"/>
  <c r="H509" i="1"/>
  <c r="G509" i="1"/>
  <c r="H508" i="1"/>
  <c r="G508" i="1"/>
  <c r="H507" i="1"/>
  <c r="G507" i="1"/>
  <c r="H506" i="1"/>
  <c r="G506" i="1"/>
  <c r="G505" i="1"/>
  <c r="H505" i="1"/>
  <c r="H504" i="1"/>
  <c r="G504" i="1"/>
  <c r="H503" i="1"/>
  <c r="G503" i="1"/>
  <c r="G502" i="1"/>
  <c r="H502" i="1"/>
  <c r="H501" i="1"/>
  <c r="G501" i="1"/>
  <c r="H500" i="1"/>
  <c r="G500" i="1"/>
  <c r="H499" i="1"/>
  <c r="G499" i="1"/>
  <c r="H498" i="1"/>
  <c r="G498" i="1"/>
  <c r="H497" i="1"/>
  <c r="G497" i="1"/>
  <c r="H496" i="1"/>
  <c r="G496" i="1"/>
  <c r="H495" i="1"/>
  <c r="G495" i="1"/>
  <c r="G494" i="1"/>
  <c r="H494" i="1"/>
  <c r="G493" i="1"/>
  <c r="H493" i="1"/>
  <c r="H492" i="1"/>
  <c r="G492" i="1"/>
  <c r="H491" i="1"/>
  <c r="G491" i="1"/>
  <c r="H490" i="1"/>
  <c r="G490" i="1"/>
  <c r="H489" i="1"/>
  <c r="G489" i="1"/>
  <c r="H488" i="1"/>
  <c r="G488" i="1"/>
  <c r="H487" i="1"/>
  <c r="G487" i="1"/>
  <c r="G486" i="1"/>
  <c r="H486" i="1"/>
  <c r="G485" i="1"/>
  <c r="H485" i="1"/>
  <c r="G484" i="1"/>
  <c r="H484" i="1"/>
  <c r="H483" i="1"/>
  <c r="G483" i="1"/>
  <c r="H482" i="1"/>
  <c r="G482" i="1"/>
  <c r="H481" i="1"/>
  <c r="G481" i="1"/>
  <c r="H480" i="1"/>
  <c r="G480" i="1"/>
  <c r="G479" i="1"/>
  <c r="H479" i="1"/>
  <c r="H478" i="1"/>
  <c r="G478" i="1"/>
  <c r="G477" i="1"/>
  <c r="H477" i="1"/>
  <c r="H476" i="1"/>
  <c r="G476" i="1"/>
  <c r="H475" i="1"/>
  <c r="G475" i="1"/>
  <c r="G474" i="1"/>
  <c r="H474" i="1"/>
  <c r="G473" i="1"/>
  <c r="H473" i="1"/>
  <c r="G472" i="1"/>
  <c r="H472" i="1"/>
  <c r="G471" i="1"/>
  <c r="H471" i="1"/>
  <c r="G470" i="1"/>
  <c r="H470" i="1"/>
  <c r="H469" i="1"/>
  <c r="G469" i="1"/>
  <c r="G468" i="1"/>
  <c r="H468" i="1"/>
  <c r="H467" i="1"/>
  <c r="G467" i="1"/>
  <c r="G466" i="1"/>
  <c r="H466" i="1"/>
  <c r="G465" i="1"/>
  <c r="H465" i="1"/>
  <c r="G464" i="1"/>
  <c r="H464" i="1"/>
  <c r="G463" i="1"/>
  <c r="H463" i="1"/>
  <c r="G462" i="1"/>
  <c r="H462" i="1"/>
  <c r="H461" i="1"/>
  <c r="G461" i="1"/>
  <c r="G460" i="1"/>
  <c r="H460" i="1"/>
  <c r="G459" i="1"/>
  <c r="H459" i="1"/>
  <c r="H458" i="1"/>
  <c r="G458" i="1"/>
  <c r="H457" i="1"/>
  <c r="G457" i="1"/>
  <c r="G456" i="1"/>
  <c r="H456" i="1"/>
  <c r="H455" i="1"/>
  <c r="G455" i="1"/>
  <c r="G454" i="1"/>
  <c r="H454" i="1"/>
  <c r="G453" i="1"/>
  <c r="H453" i="1"/>
  <c r="G452" i="1"/>
  <c r="H452" i="1"/>
  <c r="H451" i="1"/>
  <c r="G451" i="1"/>
  <c r="G450" i="1"/>
  <c r="H450" i="1"/>
  <c r="G449" i="1"/>
  <c r="H449" i="1"/>
  <c r="G448" i="1"/>
  <c r="H448" i="1"/>
  <c r="G447" i="1"/>
  <c r="H447" i="1"/>
  <c r="H446" i="1"/>
  <c r="G446" i="1"/>
  <c r="G445" i="1"/>
  <c r="H445" i="1"/>
  <c r="H444" i="1"/>
  <c r="G444" i="1"/>
  <c r="H443" i="1"/>
  <c r="G443" i="1"/>
  <c r="H442" i="1"/>
  <c r="G442" i="1"/>
  <c r="H441" i="1"/>
  <c r="G441" i="1"/>
  <c r="H440" i="1"/>
  <c r="G440" i="1"/>
  <c r="H439" i="1"/>
  <c r="G439" i="1"/>
  <c r="H438" i="1"/>
  <c r="G438" i="1"/>
  <c r="H437" i="1"/>
  <c r="G437" i="1"/>
  <c r="G436" i="1"/>
  <c r="H436" i="1"/>
  <c r="H435" i="1"/>
  <c r="G435" i="1"/>
  <c r="H434" i="1"/>
  <c r="G434" i="1"/>
  <c r="H433" i="1"/>
  <c r="G433" i="1"/>
  <c r="H432" i="1"/>
  <c r="G432" i="1"/>
  <c r="H431" i="1"/>
  <c r="G431" i="1"/>
  <c r="G430" i="1"/>
  <c r="H430" i="1"/>
  <c r="H429" i="1"/>
  <c r="G429" i="1"/>
  <c r="H428" i="1"/>
  <c r="G428" i="1"/>
  <c r="H427" i="1"/>
  <c r="G427" i="1"/>
  <c r="G426" i="1"/>
  <c r="H426" i="1"/>
  <c r="G425" i="1"/>
  <c r="H425" i="1"/>
  <c r="G424" i="1"/>
  <c r="H424" i="1"/>
  <c r="H423" i="1"/>
  <c r="G423" i="1"/>
  <c r="G422" i="1"/>
  <c r="H422" i="1"/>
  <c r="H416" i="1"/>
  <c r="G416" i="1"/>
  <c r="H415" i="1"/>
  <c r="G415" i="1"/>
  <c r="H414" i="1"/>
  <c r="G414" i="1"/>
  <c r="G411" i="1"/>
  <c r="H411" i="1"/>
  <c r="G410" i="1"/>
  <c r="H410" i="1"/>
  <c r="G409" i="1"/>
  <c r="H409" i="1"/>
  <c r="H408" i="1"/>
  <c r="G408" i="1"/>
  <c r="H407" i="1"/>
  <c r="G407" i="1"/>
  <c r="H406" i="1"/>
  <c r="G406" i="1"/>
  <c r="G405" i="1"/>
  <c r="H405" i="1"/>
  <c r="H404" i="1"/>
  <c r="G404" i="1"/>
  <c r="H403" i="1"/>
  <c r="G403" i="1"/>
  <c r="G402" i="1"/>
  <c r="H402" i="1"/>
  <c r="H401" i="1"/>
  <c r="G401" i="1"/>
  <c r="H400" i="1"/>
  <c r="G400" i="1"/>
  <c r="H399" i="1"/>
  <c r="G399" i="1"/>
  <c r="G398" i="1"/>
  <c r="H398" i="1"/>
  <c r="G397" i="1"/>
  <c r="H397" i="1"/>
  <c r="H396" i="1"/>
  <c r="G396" i="1"/>
  <c r="G395" i="1"/>
  <c r="H395" i="1"/>
  <c r="H394" i="1"/>
  <c r="G394" i="1"/>
  <c r="G393" i="1"/>
  <c r="H393" i="1"/>
  <c r="G392" i="1"/>
  <c r="H392" i="1"/>
  <c r="H391" i="1"/>
  <c r="G391" i="1"/>
  <c r="G390" i="1"/>
  <c r="H390" i="1"/>
  <c r="G389" i="1"/>
  <c r="H389" i="1"/>
  <c r="H388" i="1"/>
  <c r="G388" i="1"/>
  <c r="H387" i="1"/>
  <c r="G387" i="1"/>
  <c r="H386" i="1"/>
  <c r="G386" i="1"/>
  <c r="H385" i="1"/>
  <c r="G385" i="1"/>
  <c r="H384" i="1"/>
  <c r="G384" i="1"/>
  <c r="H383" i="1"/>
  <c r="G383" i="1"/>
  <c r="H382" i="1"/>
  <c r="G382" i="1"/>
  <c r="H381" i="1"/>
  <c r="G381" i="1"/>
  <c r="G380" i="1"/>
  <c r="H380" i="1"/>
  <c r="H379" i="1"/>
  <c r="G379" i="1"/>
  <c r="G378" i="1"/>
  <c r="H378" i="1"/>
  <c r="G377" i="1"/>
  <c r="H377" i="1"/>
  <c r="G376" i="1"/>
  <c r="H376" i="1"/>
  <c r="G375" i="1"/>
  <c r="H375" i="1"/>
  <c r="H374" i="1"/>
  <c r="G374" i="1"/>
  <c r="H373" i="1"/>
  <c r="G373" i="1"/>
  <c r="H372" i="1"/>
  <c r="G372" i="1"/>
  <c r="H371" i="1"/>
  <c r="G371" i="1"/>
  <c r="H370" i="1"/>
  <c r="G370" i="1"/>
  <c r="H369" i="1"/>
  <c r="G369" i="1"/>
  <c r="H368" i="1"/>
  <c r="G368" i="1"/>
  <c r="H367" i="1"/>
  <c r="G367" i="1"/>
  <c r="H366" i="1"/>
  <c r="G366" i="1"/>
  <c r="G365" i="1"/>
  <c r="H365" i="1"/>
  <c r="H364" i="1"/>
  <c r="G364" i="1"/>
  <c r="H363" i="1"/>
  <c r="G363" i="1"/>
  <c r="H362" i="1"/>
  <c r="G362" i="1"/>
  <c r="H361" i="1"/>
  <c r="G361" i="1"/>
  <c r="G360" i="1"/>
  <c r="H360" i="1"/>
  <c r="H359" i="1"/>
  <c r="G359" i="1"/>
  <c r="H358" i="1"/>
  <c r="G358" i="1"/>
  <c r="H357" i="1"/>
  <c r="G357" i="1"/>
  <c r="H356" i="1"/>
  <c r="G356" i="1"/>
  <c r="H355" i="1"/>
  <c r="G355" i="1"/>
  <c r="H354" i="1"/>
  <c r="G354" i="1"/>
  <c r="H353" i="1"/>
  <c r="G353" i="1"/>
  <c r="H352" i="1"/>
  <c r="G352" i="1"/>
  <c r="H351" i="1"/>
  <c r="G351" i="1"/>
  <c r="H350" i="1"/>
  <c r="G350" i="1"/>
  <c r="H349" i="1"/>
  <c r="G349" i="1"/>
  <c r="H348" i="1"/>
  <c r="G348" i="1"/>
  <c r="G347" i="1"/>
  <c r="H347" i="1"/>
  <c r="G346" i="1"/>
  <c r="H346" i="1"/>
  <c r="G345" i="1"/>
  <c r="H345" i="1"/>
  <c r="G344" i="1"/>
  <c r="H344" i="1"/>
  <c r="G343" i="1"/>
  <c r="H343" i="1"/>
  <c r="G342" i="1"/>
  <c r="H342" i="1"/>
  <c r="G341" i="1"/>
  <c r="H341" i="1"/>
  <c r="G340" i="1"/>
  <c r="H340" i="1"/>
  <c r="H339" i="1"/>
  <c r="G339" i="1"/>
  <c r="G338" i="1"/>
  <c r="H338" i="1"/>
  <c r="H337" i="1"/>
  <c r="G337" i="1"/>
  <c r="H336" i="1"/>
  <c r="G336" i="1"/>
  <c r="G335" i="1"/>
  <c r="H335" i="1"/>
  <c r="H334" i="1"/>
  <c r="G334" i="1"/>
  <c r="G333" i="1"/>
  <c r="H333" i="1"/>
  <c r="G332" i="1"/>
  <c r="H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2" i="1"/>
  <c r="G302" i="1"/>
  <c r="H301" i="1"/>
  <c r="G301" i="1"/>
  <c r="H300" i="1"/>
  <c r="G300" i="1"/>
  <c r="H299" i="1"/>
  <c r="G299" i="1"/>
  <c r="H298" i="1"/>
  <c r="G298"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G276" i="1"/>
  <c r="H276" i="1"/>
  <c r="G275" i="1"/>
  <c r="H275" i="1"/>
  <c r="G274" i="1"/>
  <c r="H274" i="1"/>
  <c r="G273" i="1"/>
  <c r="H273" i="1"/>
  <c r="G272" i="1"/>
  <c r="H272" i="1"/>
  <c r="G271" i="1"/>
  <c r="H271" i="1"/>
  <c r="H270" i="1"/>
  <c r="G270" i="1"/>
  <c r="H269" i="1"/>
  <c r="G269" i="1"/>
  <c r="H268" i="1"/>
  <c r="G268" i="1"/>
  <c r="H267" i="1"/>
  <c r="G267" i="1"/>
  <c r="H266" i="1"/>
  <c r="G266" i="1"/>
  <c r="H265" i="1"/>
  <c r="G265" i="1"/>
  <c r="H264" i="1"/>
  <c r="G264" i="1"/>
  <c r="H263" i="1"/>
  <c r="G263" i="1"/>
  <c r="H262" i="1"/>
  <c r="G262" i="1"/>
  <c r="H261" i="1"/>
  <c r="G261" i="1"/>
  <c r="H260" i="1"/>
  <c r="G260" i="1"/>
  <c r="H259" i="1"/>
  <c r="G259" i="1"/>
  <c r="G258" i="1"/>
  <c r="H258" i="1"/>
  <c r="H257" i="1"/>
  <c r="G257" i="1"/>
  <c r="G256" i="1"/>
  <c r="H256" i="1"/>
  <c r="G255" i="1"/>
  <c r="H255" i="1"/>
  <c r="G254" i="1"/>
  <c r="H254" i="1"/>
  <c r="G253" i="1"/>
  <c r="H253" i="1"/>
  <c r="G252" i="1"/>
  <c r="H252" i="1"/>
  <c r="H251" i="1"/>
  <c r="G251" i="1"/>
  <c r="H250" i="1"/>
  <c r="G250" i="1"/>
  <c r="G249" i="1"/>
  <c r="H249" i="1"/>
  <c r="H248" i="1"/>
  <c r="G248" i="1"/>
  <c r="G247" i="1"/>
  <c r="H247" i="1"/>
  <c r="H246" i="1"/>
  <c r="G246" i="1"/>
  <c r="H245" i="1"/>
  <c r="G245" i="1"/>
  <c r="G244" i="1"/>
  <c r="H244" i="1"/>
  <c r="G243" i="1"/>
  <c r="H243" i="1"/>
  <c r="H242" i="1"/>
  <c r="G242" i="1"/>
  <c r="H241" i="1"/>
  <c r="G241" i="1"/>
  <c r="H240" i="1"/>
  <c r="G240" i="1"/>
  <c r="G239" i="1"/>
  <c r="H239" i="1"/>
  <c r="G238" i="1"/>
  <c r="H238" i="1"/>
  <c r="G237" i="1"/>
  <c r="H237" i="1"/>
  <c r="G236" i="1"/>
  <c r="H236" i="1"/>
  <c r="H235" i="1"/>
  <c r="G235" i="1"/>
  <c r="H234" i="1"/>
  <c r="G234" i="1"/>
  <c r="H233" i="1"/>
  <c r="G233" i="1"/>
  <c r="G232" i="1"/>
  <c r="H232" i="1"/>
  <c r="G231" i="1"/>
  <c r="H231" i="1"/>
  <c r="G230" i="1"/>
  <c r="H230" i="1"/>
  <c r="H229" i="1"/>
  <c r="G229" i="1"/>
  <c r="H228" i="1"/>
  <c r="G228" i="1"/>
  <c r="H227" i="1"/>
  <c r="G227" i="1"/>
  <c r="H226" i="1"/>
  <c r="G226" i="1"/>
  <c r="G225" i="1"/>
  <c r="H225" i="1"/>
  <c r="G224" i="1"/>
  <c r="H224" i="1"/>
  <c r="H223" i="1"/>
  <c r="G223" i="1"/>
  <c r="H222" i="1"/>
  <c r="G222" i="1"/>
  <c r="G221" i="1"/>
  <c r="H221" i="1"/>
  <c r="H220" i="1"/>
  <c r="G220" i="1"/>
  <c r="G219" i="1"/>
  <c r="H219" i="1"/>
  <c r="H218" i="1"/>
  <c r="G218" i="1"/>
  <c r="G217" i="1"/>
  <c r="H217" i="1"/>
  <c r="H216" i="1"/>
  <c r="G216" i="1"/>
  <c r="H215" i="1"/>
  <c r="G215" i="1"/>
  <c r="H214" i="1"/>
  <c r="G214" i="1"/>
  <c r="H213" i="1"/>
  <c r="G213" i="1"/>
  <c r="H212" i="1"/>
  <c r="G212" i="1"/>
  <c r="H211" i="1"/>
  <c r="G211" i="1"/>
  <c r="H210" i="1"/>
  <c r="G210" i="1"/>
  <c r="H209" i="1"/>
  <c r="G209" i="1"/>
  <c r="H208" i="1"/>
  <c r="G208" i="1"/>
  <c r="H207" i="1"/>
  <c r="G207" i="1"/>
  <c r="H206" i="1"/>
  <c r="G206" i="1"/>
  <c r="H205" i="1"/>
  <c r="G205" i="1"/>
  <c r="G204" i="1"/>
  <c r="H204" i="1"/>
  <c r="H203" i="1"/>
  <c r="G203" i="1"/>
  <c r="G202" i="1"/>
  <c r="H202" i="1"/>
  <c r="G201" i="1"/>
  <c r="H201" i="1"/>
  <c r="G200" i="1"/>
  <c r="H200" i="1"/>
  <c r="H199" i="1"/>
  <c r="G199" i="1"/>
  <c r="G198" i="1"/>
  <c r="H198" i="1"/>
  <c r="G197" i="1"/>
  <c r="H197" i="1"/>
  <c r="G196" i="1"/>
  <c r="H196" i="1"/>
  <c r="H195" i="1"/>
  <c r="G195" i="1"/>
  <c r="H194" i="1"/>
  <c r="G194" i="1"/>
  <c r="G193" i="1"/>
  <c r="H193" i="1"/>
  <c r="G192" i="1"/>
  <c r="H192" i="1"/>
  <c r="H191" i="1"/>
  <c r="G191" i="1"/>
  <c r="H190" i="1"/>
  <c r="G190" i="1"/>
  <c r="H189" i="1"/>
  <c r="G189" i="1"/>
  <c r="H188" i="1"/>
  <c r="G188" i="1"/>
  <c r="H187" i="1"/>
  <c r="G187" i="1"/>
  <c r="H186" i="1"/>
  <c r="G186" i="1"/>
  <c r="H185" i="1"/>
  <c r="G185" i="1"/>
  <c r="H184" i="1"/>
  <c r="G184" i="1"/>
  <c r="G183" i="1"/>
  <c r="H183" i="1"/>
  <c r="H182" i="1"/>
  <c r="G182" i="1"/>
  <c r="H181" i="1"/>
  <c r="G181" i="1"/>
  <c r="H180" i="1"/>
  <c r="G180" i="1"/>
  <c r="H179" i="1"/>
  <c r="G179" i="1"/>
  <c r="H178" i="1"/>
  <c r="G178" i="1"/>
  <c r="G177" i="1"/>
  <c r="H177" i="1"/>
  <c r="H176" i="1"/>
  <c r="G176" i="1"/>
  <c r="H175" i="1"/>
  <c r="G175" i="1"/>
  <c r="H174" i="1"/>
  <c r="G174" i="1"/>
  <c r="H173" i="1"/>
  <c r="G173" i="1"/>
  <c r="H172" i="1"/>
  <c r="G172" i="1"/>
  <c r="G171" i="1"/>
  <c r="H171" i="1"/>
  <c r="G170" i="1"/>
  <c r="H170" i="1"/>
  <c r="G169" i="1"/>
  <c r="H169" i="1"/>
  <c r="G168" i="1"/>
  <c r="H168" i="1"/>
  <c r="H167" i="1"/>
  <c r="G167" i="1"/>
  <c r="G166" i="1"/>
  <c r="H166" i="1"/>
  <c r="G165" i="1"/>
  <c r="H165" i="1"/>
  <c r="G164" i="1"/>
  <c r="H164" i="1"/>
  <c r="G163" i="1"/>
  <c r="H163" i="1"/>
  <c r="G162" i="1"/>
  <c r="H162" i="1"/>
  <c r="H161" i="1"/>
  <c r="G161" i="1"/>
  <c r="H160" i="1"/>
  <c r="G160" i="1"/>
  <c r="H159" i="1"/>
  <c r="G159" i="1"/>
  <c r="H158" i="1"/>
  <c r="G158" i="1"/>
  <c r="H157" i="1"/>
  <c r="G157" i="1"/>
  <c r="H156" i="1"/>
  <c r="G156" i="1"/>
  <c r="H155" i="1"/>
  <c r="G155" i="1"/>
  <c r="G154" i="1"/>
  <c r="H154" i="1"/>
  <c r="G153" i="1"/>
  <c r="H153" i="1"/>
  <c r="G152" i="1"/>
  <c r="H152" i="1"/>
  <c r="H151" i="1"/>
  <c r="G151" i="1"/>
  <c r="G150" i="1"/>
  <c r="H150" i="1"/>
  <c r="H147" i="1"/>
  <c r="G147" i="1"/>
  <c r="G146" i="1"/>
  <c r="H146" i="1"/>
  <c r="G145" i="1"/>
  <c r="H145" i="1"/>
  <c r="H144" i="1"/>
  <c r="G144" i="1"/>
  <c r="H143" i="1"/>
  <c r="G143" i="1"/>
  <c r="G142" i="1"/>
  <c r="H142" i="1"/>
  <c r="H141" i="1"/>
  <c r="G141" i="1"/>
  <c r="H140" i="1"/>
  <c r="G140" i="1"/>
  <c r="G139" i="1"/>
  <c r="H139" i="1"/>
  <c r="H138" i="1"/>
  <c r="G138" i="1"/>
  <c r="H137" i="1"/>
  <c r="G137" i="1"/>
  <c r="H136" i="1"/>
  <c r="G136" i="1"/>
  <c r="H135" i="1"/>
  <c r="G135" i="1"/>
  <c r="G134" i="1"/>
  <c r="H134" i="1"/>
  <c r="G133" i="1"/>
  <c r="H133" i="1"/>
  <c r="H132" i="1"/>
  <c r="G132" i="1"/>
  <c r="G131" i="1"/>
  <c r="H131" i="1"/>
  <c r="H130" i="1"/>
  <c r="G130" i="1"/>
  <c r="H129" i="1"/>
  <c r="G129" i="1"/>
  <c r="G128" i="1"/>
  <c r="H128" i="1"/>
  <c r="H127" i="1"/>
  <c r="G127" i="1"/>
  <c r="H126" i="1"/>
  <c r="G126" i="1"/>
  <c r="H125" i="1"/>
  <c r="G125" i="1"/>
  <c r="H124" i="1"/>
  <c r="G124" i="1"/>
  <c r="H123" i="1"/>
  <c r="G123" i="1"/>
  <c r="G122" i="1"/>
  <c r="H122" i="1"/>
  <c r="G121" i="1"/>
  <c r="H121" i="1"/>
  <c r="G120" i="1"/>
  <c r="H120" i="1"/>
  <c r="G119" i="1"/>
  <c r="H119" i="1"/>
  <c r="G118" i="1"/>
  <c r="H118" i="1"/>
  <c r="G117" i="1"/>
  <c r="H117" i="1"/>
  <c r="G116" i="1"/>
  <c r="H116" i="1"/>
  <c r="H115" i="1"/>
  <c r="G115" i="1"/>
  <c r="G114" i="1"/>
  <c r="H114" i="1"/>
  <c r="H113" i="1"/>
  <c r="G113" i="1"/>
  <c r="G112" i="1"/>
  <c r="H112" i="1"/>
  <c r="G111" i="1"/>
  <c r="H111" i="1"/>
  <c r="G110" i="1"/>
  <c r="H110" i="1"/>
  <c r="H109" i="1"/>
  <c r="G109" i="1"/>
  <c r="H108" i="1"/>
  <c r="G108" i="1"/>
  <c r="H107" i="1"/>
  <c r="G107" i="1"/>
  <c r="H106" i="1"/>
  <c r="G106" i="1"/>
  <c r="H105" i="1"/>
  <c r="G105" i="1"/>
  <c r="H104" i="1"/>
  <c r="G104" i="1"/>
  <c r="H103" i="1"/>
  <c r="G103" i="1"/>
  <c r="G102" i="1"/>
  <c r="H102" i="1"/>
  <c r="G101" i="1"/>
  <c r="H101" i="1"/>
  <c r="G100" i="1"/>
  <c r="H100" i="1"/>
  <c r="G99" i="1"/>
  <c r="H99" i="1"/>
  <c r="H98" i="1"/>
  <c r="G98" i="1"/>
  <c r="H97" i="1"/>
  <c r="G97" i="1"/>
  <c r="G96" i="1"/>
  <c r="H96" i="1"/>
  <c r="H95" i="1"/>
  <c r="G95" i="1"/>
  <c r="H94" i="1"/>
  <c r="G94" i="1"/>
  <c r="H93" i="1"/>
  <c r="G93" i="1"/>
  <c r="H92" i="1"/>
  <c r="G92" i="1"/>
  <c r="H91" i="1"/>
  <c r="G91" i="1"/>
  <c r="H90" i="1"/>
  <c r="G90" i="1"/>
  <c r="H89" i="1"/>
  <c r="G89" i="1"/>
  <c r="H88" i="1"/>
  <c r="G88" i="1"/>
  <c r="G87" i="1"/>
  <c r="H87" i="1"/>
  <c r="G86" i="1"/>
  <c r="H86" i="1"/>
  <c r="G85" i="1"/>
  <c r="H85" i="1"/>
  <c r="H84" i="1"/>
  <c r="G84" i="1"/>
  <c r="H83" i="1"/>
  <c r="G83" i="1"/>
  <c r="H82" i="1"/>
  <c r="G82" i="1"/>
  <c r="H81" i="1"/>
  <c r="G81" i="1"/>
  <c r="H80" i="1"/>
  <c r="G80" i="1"/>
  <c r="H79" i="1"/>
  <c r="G79" i="1"/>
  <c r="H78" i="1"/>
  <c r="G78" i="1"/>
  <c r="H77" i="1"/>
  <c r="G77" i="1"/>
  <c r="H76" i="1"/>
  <c r="G76" i="1"/>
  <c r="H75" i="1"/>
  <c r="G75" i="1"/>
  <c r="H74" i="1"/>
  <c r="G74" i="1"/>
  <c r="H73" i="1"/>
  <c r="G73" i="1"/>
  <c r="G72" i="1"/>
  <c r="H72" i="1"/>
  <c r="H71" i="1"/>
  <c r="G71" i="1"/>
  <c r="G70" i="1"/>
  <c r="H70" i="1"/>
  <c r="G69" i="1"/>
  <c r="H69" i="1"/>
  <c r="H68" i="1"/>
  <c r="G68" i="1"/>
  <c r="G67" i="1"/>
  <c r="H67" i="1"/>
  <c r="H66" i="1"/>
  <c r="G66" i="1"/>
  <c r="G65" i="1"/>
  <c r="H65" i="1"/>
  <c r="H64" i="1"/>
  <c r="G64" i="1"/>
  <c r="H63" i="1"/>
  <c r="G63" i="1"/>
  <c r="G62" i="1"/>
  <c r="H62" i="1"/>
  <c r="H61" i="1"/>
  <c r="G61" i="1"/>
  <c r="G60" i="1"/>
  <c r="H60" i="1"/>
  <c r="H59" i="1"/>
  <c r="G59" i="1"/>
  <c r="H58" i="1"/>
  <c r="G58" i="1"/>
  <c r="H57" i="1"/>
  <c r="G57" i="1"/>
  <c r="H56" i="1"/>
  <c r="G56" i="1"/>
  <c r="H55" i="1"/>
  <c r="G55" i="1"/>
  <c r="H54" i="1"/>
  <c r="G54" i="1"/>
  <c r="H53" i="1"/>
  <c r="G53" i="1"/>
  <c r="H52" i="1"/>
  <c r="G52" i="1"/>
  <c r="G51" i="1"/>
  <c r="H51" i="1"/>
  <c r="G50" i="1"/>
  <c r="H50" i="1"/>
  <c r="G49" i="1"/>
  <c r="H49" i="1"/>
  <c r="H48" i="1"/>
  <c r="G48" i="1"/>
  <c r="G47" i="1"/>
  <c r="H47" i="1"/>
  <c r="G46" i="1"/>
  <c r="H46" i="1"/>
  <c r="H45" i="1"/>
  <c r="G45" i="1"/>
  <c r="G44" i="1"/>
  <c r="H44" i="1"/>
  <c r="H43" i="1"/>
  <c r="G43" i="1"/>
  <c r="G42" i="1"/>
  <c r="H42" i="1"/>
  <c r="H41" i="1"/>
  <c r="G41" i="1"/>
  <c r="H40" i="1"/>
  <c r="G40" i="1"/>
  <c r="H39" i="1"/>
  <c r="G39" i="1"/>
  <c r="H38" i="1"/>
  <c r="G38" i="1"/>
  <c r="H37" i="1"/>
  <c r="G37" i="1"/>
  <c r="G36" i="1"/>
  <c r="H36" i="1"/>
  <c r="G35" i="1"/>
  <c r="H35" i="1"/>
  <c r="H34" i="1"/>
  <c r="G34" i="1"/>
  <c r="G33" i="1"/>
  <c r="H33" i="1"/>
  <c r="H32" i="1"/>
  <c r="G32" i="1"/>
  <c r="H31" i="1"/>
  <c r="G31" i="1"/>
  <c r="H30" i="1"/>
  <c r="G30" i="1"/>
  <c r="H29" i="1"/>
  <c r="G29" i="1"/>
  <c r="H28" i="1"/>
  <c r="G28" i="1"/>
  <c r="H27" i="1"/>
  <c r="G27" i="1"/>
  <c r="H26" i="1"/>
  <c r="G26" i="1"/>
  <c r="G25" i="1"/>
  <c r="H25" i="1"/>
  <c r="H24" i="1"/>
  <c r="G24" i="1"/>
  <c r="H23" i="1"/>
  <c r="G23" i="1"/>
  <c r="H22" i="1"/>
  <c r="G22" i="1"/>
  <c r="H21" i="1"/>
  <c r="G21" i="1"/>
  <c r="H20" i="1"/>
  <c r="G20" i="1"/>
  <c r="H19" i="1"/>
  <c r="G19" i="1"/>
  <c r="H18" i="1"/>
  <c r="G18" i="1"/>
  <c r="H17" i="1"/>
  <c r="G17" i="1"/>
  <c r="H16" i="1"/>
  <c r="G16" i="1"/>
  <c r="H15" i="1"/>
  <c r="G15" i="1"/>
  <c r="G14" i="1"/>
  <c r="H14" i="1"/>
  <c r="H13" i="1"/>
  <c r="G13" i="1"/>
  <c r="H12" i="1"/>
  <c r="G12" i="1"/>
  <c r="H11" i="1"/>
  <c r="G11" i="1"/>
  <c r="H10" i="1"/>
  <c r="G10" i="1"/>
  <c r="H9" i="1"/>
  <c r="G9" i="1"/>
  <c r="G8" i="1"/>
  <c r="H8" i="1"/>
  <c r="G7" i="1"/>
  <c r="H7" i="1"/>
  <c r="H6" i="1"/>
  <c r="G6" i="1"/>
  <c r="G5" i="1"/>
  <c r="H5" i="1"/>
  <c r="G4" i="1"/>
  <c r="H4" i="1"/>
  <c r="H3" i="1"/>
  <c r="G3" i="1"/>
  <c r="D1278" i="1" l="1"/>
  <c r="F274" i="5"/>
  <c r="E315" i="9"/>
  <c r="B315" i="9" s="1"/>
  <c r="E7" i="5"/>
  <c r="D1017" i="1"/>
  <c r="G149" i="1"/>
  <c r="H149" i="1"/>
  <c r="G421" i="1"/>
  <c r="H421" i="1"/>
  <c r="E418" i="4"/>
  <c r="D303" i="1"/>
  <c r="E417" i="4"/>
  <c r="D412" i="1" s="1"/>
  <c r="G148" i="1"/>
  <c r="H148" i="1"/>
  <c r="D2" i="1"/>
  <c r="I17" i="3"/>
  <c r="G1681" i="1"/>
  <c r="H1681" i="1"/>
  <c r="G1629" i="1"/>
  <c r="H1629" i="1"/>
  <c r="G1623" i="1"/>
  <c r="H1623" i="1"/>
  <c r="G1604" i="1"/>
  <c r="H1604" i="1"/>
  <c r="G1602" i="1"/>
  <c r="H1602" i="1"/>
  <c r="C1583" i="1"/>
  <c r="D44" i="8"/>
  <c r="G1585" i="1"/>
  <c r="H1585" i="1"/>
  <c r="G1577" i="1"/>
  <c r="H1577" i="1"/>
  <c r="D1571" i="1"/>
  <c r="I35" i="3"/>
  <c r="C1571" i="1"/>
  <c r="H35" i="3"/>
  <c r="G1572" i="1"/>
  <c r="H1572" i="1"/>
  <c r="D1555" i="1"/>
  <c r="I34" i="3"/>
  <c r="G1555" i="1"/>
  <c r="H1555" i="1"/>
  <c r="D1539" i="1"/>
  <c r="E5" i="7"/>
  <c r="G1540" i="1"/>
  <c r="H1540" i="1"/>
  <c r="C1539" i="1"/>
  <c r="D5" i="7"/>
  <c r="G1526" i="1"/>
  <c r="H1526" i="1"/>
  <c r="G1525" i="1"/>
  <c r="H1525" i="1"/>
  <c r="G1518" i="1"/>
  <c r="H1518" i="1"/>
  <c r="G1514" i="1"/>
  <c r="H1514" i="1"/>
  <c r="D1510" i="1"/>
  <c r="I30" i="3"/>
  <c r="G1511" i="1"/>
  <c r="H1511" i="1"/>
  <c r="G1510" i="1"/>
  <c r="H1510" i="1"/>
  <c r="G1503" i="1"/>
  <c r="H1503" i="1"/>
  <c r="G1495" i="1"/>
  <c r="H1495" i="1"/>
  <c r="G1490" i="1"/>
  <c r="H1490" i="1"/>
  <c r="G1486" i="1"/>
  <c r="H1486" i="1"/>
  <c r="G1485" i="1"/>
  <c r="H1485"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F5" i="6"/>
  <c r="D141" i="6"/>
  <c r="C1401" i="1"/>
  <c r="H27" i="3"/>
  <c r="G348" i="9"/>
  <c r="E348" i="9" s="1"/>
  <c r="D1537" i="1"/>
  <c r="I31" i="3"/>
  <c r="G1301" i="1"/>
  <c r="H1301" i="1"/>
  <c r="G1300" i="1"/>
  <c r="H1300" i="1"/>
  <c r="G1295" i="1"/>
  <c r="H1295" i="1"/>
  <c r="G1281" i="1"/>
  <c r="H1281" i="1"/>
  <c r="G1278" i="1"/>
  <c r="H1278" i="1"/>
  <c r="G1268" i="1"/>
  <c r="H1268" i="1"/>
  <c r="G1264" i="1"/>
  <c r="H1264" i="1"/>
  <c r="G1260" i="1"/>
  <c r="H1260" i="1"/>
  <c r="G1259" i="1"/>
  <c r="H1259" i="1"/>
  <c r="D1255" i="1"/>
  <c r="I25" i="3"/>
  <c r="G1256" i="1"/>
  <c r="H1256" i="1"/>
  <c r="G1255" i="1"/>
  <c r="H1255" i="1"/>
  <c r="G1252" i="1"/>
  <c r="H1252" i="1"/>
  <c r="G1241" i="1"/>
  <c r="H1241" i="1"/>
  <c r="H339" i="9"/>
  <c r="D1223" i="1"/>
  <c r="G1224" i="1"/>
  <c r="H1224" i="1"/>
  <c r="F219" i="5"/>
  <c r="C1223" i="1"/>
  <c r="G339" i="9"/>
  <c r="E339" i="9" s="1"/>
  <c r="B339" i="9" s="1"/>
  <c r="G1215" i="1"/>
  <c r="H1215" i="1"/>
  <c r="G1208" i="1"/>
  <c r="H1208" i="1"/>
  <c r="F203" i="5"/>
  <c r="C1207" i="1"/>
  <c r="G338" i="9"/>
  <c r="E338" i="9" s="1"/>
  <c r="B338" i="9" s="1"/>
  <c r="G1201" i="1"/>
  <c r="H1201" i="1"/>
  <c r="G1190" i="1"/>
  <c r="H1190" i="1"/>
  <c r="G1185" i="1"/>
  <c r="H1185" i="1"/>
  <c r="E176" i="5"/>
  <c r="D1180" i="1" s="1"/>
  <c r="D1181" i="1"/>
  <c r="I24" i="3"/>
  <c r="F177" i="5"/>
  <c r="C1181" i="1"/>
  <c r="H24" i="3"/>
  <c r="D176" i="5"/>
  <c r="G1182" i="1"/>
  <c r="H1182"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F88" i="5"/>
  <c r="C1093" i="1"/>
  <c r="G1087" i="1"/>
  <c r="H1087" i="1"/>
  <c r="G1081" i="1"/>
  <c r="H1081" i="1"/>
  <c r="F70" i="5"/>
  <c r="C1075" i="1"/>
  <c r="D69" i="5"/>
  <c r="G1076" i="1"/>
  <c r="H1076" i="1"/>
  <c r="D1074" i="1"/>
  <c r="I23" i="3"/>
  <c r="G1068" i="1"/>
  <c r="H1068" i="1"/>
  <c r="G1061" i="1"/>
  <c r="H1061" i="1"/>
  <c r="G1057" i="1"/>
  <c r="H1057" i="1"/>
  <c r="G1050" i="1"/>
  <c r="H1050" i="1"/>
  <c r="G1046" i="1"/>
  <c r="H1046" i="1"/>
  <c r="G1040" i="1"/>
  <c r="H1040" i="1"/>
  <c r="G1034" i="1"/>
  <c r="H1034" i="1"/>
  <c r="G1024" i="1"/>
  <c r="H1024" i="1"/>
  <c r="G1018" i="1"/>
  <c r="H1018" i="1"/>
  <c r="G1013" i="1"/>
  <c r="H1013"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F640" i="4"/>
  <c r="C634" i="1"/>
  <c r="F639" i="4"/>
  <c r="C633" i="1"/>
  <c r="F648" i="4"/>
  <c r="C642" i="1"/>
  <c r="F647" i="4"/>
  <c r="C641" i="1"/>
  <c r="C413" i="1"/>
  <c r="F417" i="4"/>
  <c r="C412" i="1"/>
  <c r="E425" i="4"/>
  <c r="D420" i="1" s="1"/>
  <c r="E644" i="4"/>
  <c r="D418" i="1"/>
  <c r="F299" i="4"/>
  <c r="D301" i="4"/>
  <c r="D423" i="4"/>
  <c r="C295" i="1"/>
  <c r="E424" i="4"/>
  <c r="D419" i="1" s="1"/>
  <c r="E643" i="4"/>
  <c r="D417" i="1"/>
  <c r="F422" i="4"/>
  <c r="D424" i="4"/>
  <c r="D643" i="4"/>
  <c r="C417" i="1"/>
  <c r="F300" i="4"/>
  <c r="C296" i="1"/>
  <c r="I1569" i="1"/>
  <c r="I1568" i="1"/>
  <c r="I1541" i="1"/>
  <c r="I1580" i="1"/>
  <c r="I1579" i="1"/>
  <c r="I1578" i="1"/>
  <c r="I1576" i="1"/>
  <c r="I1574" i="1"/>
  <c r="I1565" i="1"/>
  <c r="I1561" i="1"/>
  <c r="I1559" i="1"/>
  <c r="I1558" i="1"/>
  <c r="I1549" i="1"/>
  <c r="I1543" i="1"/>
  <c r="I1564" i="1"/>
  <c r="I1554" i="1"/>
  <c r="I1553" i="1"/>
  <c r="I1552" i="1"/>
  <c r="I1550" i="1"/>
  <c r="I1546" i="1"/>
  <c r="I1544" i="1"/>
  <c r="I1542" i="1"/>
  <c r="I1575" i="1"/>
  <c r="I1570" i="1"/>
  <c r="I1566" i="1"/>
  <c r="I1562" i="1"/>
  <c r="I1560" i="1"/>
  <c r="I1548" i="1"/>
  <c r="B174" i="9"/>
  <c r="C1628" i="1"/>
  <c r="D45" i="8"/>
  <c r="F7" i="5" l="1"/>
  <c r="E6" i="5"/>
  <c r="D1012" i="1"/>
  <c r="I22" i="3"/>
  <c r="G1017" i="1"/>
  <c r="H1017" i="1"/>
  <c r="G343" i="9"/>
  <c r="E343" i="9" s="1"/>
  <c r="B343" i="9" s="1"/>
  <c r="D413" i="1"/>
  <c r="F418" i="4"/>
  <c r="G303" i="1"/>
  <c r="H303" i="1"/>
  <c r="H2" i="1"/>
  <c r="G2" i="1"/>
  <c r="G1583" i="1"/>
  <c r="H1583" i="1"/>
  <c r="H19" i="9"/>
  <c r="E19" i="9" s="1"/>
  <c r="B19" i="9" s="1"/>
  <c r="C1621" i="1"/>
  <c r="I39" i="3"/>
  <c r="G344" i="9"/>
  <c r="E344" i="9" s="1"/>
  <c r="K1481" i="9"/>
  <c r="G1571" i="1"/>
  <c r="H1571" i="1"/>
  <c r="D1538" i="1"/>
  <c r="I33" i="3"/>
  <c r="G1539" i="1"/>
  <c r="H1539" i="1"/>
  <c r="C1538" i="1"/>
  <c r="H33" i="3"/>
  <c r="G346" i="9"/>
  <c r="E346" i="9" s="1"/>
  <c r="C1537" i="1"/>
  <c r="H31" i="3"/>
  <c r="F141" i="6"/>
  <c r="G1401" i="1"/>
  <c r="H1401" i="1"/>
  <c r="H9" i="3"/>
  <c r="E347" i="9"/>
  <c r="B348" i="9"/>
  <c r="G1223" i="1"/>
  <c r="H1223" i="1"/>
  <c r="G1207" i="1"/>
  <c r="H1207" i="1"/>
  <c r="G1181" i="1"/>
  <c r="H1181" i="1"/>
  <c r="F176" i="5"/>
  <c r="C1180" i="1"/>
  <c r="G1093" i="1"/>
  <c r="H1093" i="1"/>
  <c r="G1075" i="1"/>
  <c r="H1075" i="1"/>
  <c r="D6" i="5"/>
  <c r="F69" i="5"/>
  <c r="C1074" i="1"/>
  <c r="H23" i="3"/>
  <c r="G634" i="1"/>
  <c r="H634" i="1"/>
  <c r="G633" i="1"/>
  <c r="H633" i="1"/>
  <c r="G642" i="1"/>
  <c r="H642" i="1"/>
  <c r="G641" i="1"/>
  <c r="H641" i="1"/>
  <c r="G412" i="1"/>
  <c r="H412" i="1"/>
  <c r="E646" i="4"/>
  <c r="D638" i="1"/>
  <c r="F301" i="4"/>
  <c r="C297" i="1"/>
  <c r="G20" i="9"/>
  <c r="E20" i="9" s="1"/>
  <c r="B20" i="9" s="1"/>
  <c r="F423" i="4"/>
  <c r="D425" i="4"/>
  <c r="D644" i="4"/>
  <c r="C418" i="1"/>
  <c r="G295" i="1"/>
  <c r="H295" i="1"/>
  <c r="E645" i="4"/>
  <c r="D637" i="1"/>
  <c r="F424" i="4"/>
  <c r="C419" i="1"/>
  <c r="F643" i="4"/>
  <c r="D645" i="4"/>
  <c r="C637" i="1"/>
  <c r="G417" i="1"/>
  <c r="H417" i="1"/>
  <c r="G296" i="1"/>
  <c r="H296" i="1"/>
  <c r="H1628" i="1"/>
  <c r="G1628" i="1"/>
  <c r="I40" i="3"/>
  <c r="C1622" i="1"/>
  <c r="D1011" i="1" l="1"/>
  <c r="H299" i="9"/>
  <c r="H1012" i="1"/>
  <c r="G1012" i="1"/>
  <c r="H11" i="3"/>
  <c r="N3" i="9" s="1"/>
  <c r="G413" i="1"/>
  <c r="H413" i="1"/>
  <c r="G1621" i="1"/>
  <c r="H1621" i="1"/>
  <c r="G1538" i="1"/>
  <c r="H1538" i="1"/>
  <c r="E345" i="9"/>
  <c r="I10" i="3" s="1"/>
  <c r="B346" i="9"/>
  <c r="G1537" i="1"/>
  <c r="H1537" i="1"/>
  <c r="I9" i="3"/>
  <c r="K3" i="9"/>
  <c r="G1180" i="1"/>
  <c r="H1180" i="1"/>
  <c r="G306" i="9"/>
  <c r="E306" i="9" s="1"/>
  <c r="B306" i="9" s="1"/>
  <c r="G299" i="9"/>
  <c r="C1011" i="1"/>
  <c r="F6" i="5"/>
  <c r="G1074" i="1"/>
  <c r="H1074" i="1"/>
  <c r="E650" i="4"/>
  <c r="D640" i="1"/>
  <c r="G297" i="1"/>
  <c r="H297" i="1"/>
  <c r="F425" i="4"/>
  <c r="C420" i="1"/>
  <c r="F644" i="4"/>
  <c r="D646" i="4"/>
  <c r="D649" i="4" s="1"/>
  <c r="C638" i="1"/>
  <c r="G418" i="1"/>
  <c r="H418" i="1"/>
  <c r="E649" i="4"/>
  <c r="D639" i="1"/>
  <c r="G419" i="1"/>
  <c r="H419" i="1"/>
  <c r="F645" i="4"/>
  <c r="C639" i="1"/>
  <c r="G637" i="1"/>
  <c r="H637" i="1"/>
  <c r="G1622" i="1"/>
  <c r="H1622" i="1"/>
  <c r="B344" i="9"/>
  <c r="E342" i="9"/>
  <c r="E299" i="9" l="1"/>
  <c r="B299" i="9" s="1"/>
  <c r="I11" i="3"/>
  <c r="G1011" i="1"/>
  <c r="H1011" i="1"/>
  <c r="H8" i="3"/>
  <c r="D644" i="1"/>
  <c r="I20" i="3"/>
  <c r="G420" i="1"/>
  <c r="H420" i="1"/>
  <c r="G297" i="9"/>
  <c r="E297" i="9" s="1"/>
  <c r="B297" i="9" s="1"/>
  <c r="F646" i="4"/>
  <c r="D650" i="4"/>
  <c r="C640" i="1"/>
  <c r="G638" i="1"/>
  <c r="H638" i="1"/>
  <c r="D643" i="1"/>
  <c r="I19" i="3"/>
  <c r="F649" i="4"/>
  <c r="C643" i="1"/>
  <c r="H19" i="3"/>
  <c r="G639" i="1"/>
  <c r="H639" i="1"/>
  <c r="M3" i="9" l="1"/>
  <c r="F650" i="4"/>
  <c r="C644" i="1"/>
  <c r="H20" i="3"/>
  <c r="G640" i="1"/>
  <c r="H640" i="1"/>
  <c r="G643" i="1"/>
  <c r="H643" i="1"/>
  <c r="G334" i="9" l="1"/>
  <c r="H334" i="9"/>
  <c r="H7" i="3"/>
  <c r="G644" i="1"/>
  <c r="H644" i="1"/>
  <c r="E334" i="9" l="1"/>
  <c r="J3" i="9"/>
  <c r="B334" i="9" l="1"/>
  <c r="E298" i="9"/>
  <c r="I8" i="3" s="1"/>
  <c r="G17" i="9"/>
  <c r="I17" i="9"/>
  <c r="H16" i="9"/>
  <c r="G15" i="9"/>
  <c r="M15" i="9"/>
  <c r="H17" i="9"/>
  <c r="G21" i="9"/>
  <c r="M16" i="9"/>
  <c r="H22" i="9"/>
  <c r="I9" i="9"/>
  <c r="K10" i="9"/>
  <c r="K11" i="9"/>
  <c r="L15" i="9"/>
  <c r="L16" i="9"/>
  <c r="H15" i="9"/>
  <c r="H21" i="9"/>
  <c r="I8" i="9"/>
  <c r="K8" i="9"/>
  <c r="K9" i="9"/>
  <c r="G16" i="9"/>
  <c r="J17" i="9"/>
  <c r="G22" i="9"/>
  <c r="I11" i="9"/>
  <c r="J12" i="9"/>
  <c r="J5" i="9"/>
  <c r="J6" i="9"/>
  <c r="K6" i="9"/>
  <c r="I7" i="9"/>
  <c r="J8" i="9"/>
  <c r="J9" i="9"/>
  <c r="J10" i="9"/>
  <c r="J11" i="9"/>
  <c r="I12" i="9"/>
  <c r="I13" i="9"/>
  <c r="K12" i="9"/>
  <c r="K5" i="9"/>
  <c r="I5" i="9"/>
  <c r="I6" i="9"/>
  <c r="K7" i="9"/>
  <c r="J7" i="9"/>
  <c r="J13" i="9"/>
  <c r="K13" i="9"/>
  <c r="H18" i="9"/>
  <c r="L293" i="9"/>
  <c r="F293" i="9" s="1"/>
  <c r="G295" i="9"/>
  <c r="H295" i="9"/>
  <c r="G18" i="9"/>
  <c r="E18" i="9" l="1"/>
  <c r="B18" i="9" s="1"/>
  <c r="E16" i="9"/>
  <c r="E13" i="9"/>
  <c r="B13" i="9" s="1"/>
  <c r="E15" i="9"/>
  <c r="E21" i="9"/>
  <c r="B21" i="9" s="1"/>
  <c r="E9" i="9"/>
  <c r="B9" i="9" s="1"/>
  <c r="E5" i="9"/>
  <c r="B5" i="9" s="1"/>
  <c r="F15" i="9"/>
  <c r="E22" i="9"/>
  <c r="B22" i="9" s="1"/>
  <c r="E12" i="9"/>
  <c r="B12" i="9" s="1"/>
  <c r="E6" i="9"/>
  <c r="E295" i="9"/>
  <c r="F23" i="9"/>
  <c r="B293" i="9"/>
  <c r="E23" i="9"/>
  <c r="I7" i="3" s="1"/>
  <c r="B295" i="9"/>
  <c r="E17" i="9"/>
  <c r="F16" i="9"/>
  <c r="E8" i="9"/>
  <c r="B8" i="9" s="1"/>
  <c r="E11" i="9"/>
  <c r="B11" i="9" s="1"/>
  <c r="E7" i="9"/>
  <c r="B7" i="9" s="1"/>
  <c r="E10" i="9"/>
  <c r="B10" i="9" s="1"/>
  <c r="B15" i="9" l="1"/>
  <c r="B6" i="9"/>
  <c r="E4" i="9"/>
  <c r="B17" i="9"/>
  <c r="E14" i="9"/>
  <c r="I13" i="3" s="1"/>
  <c r="F14" i="9"/>
  <c r="F3" i="9" s="1"/>
  <c r="B16" i="9"/>
  <c r="E3" i="9" l="1"/>
</calcChain>
</file>

<file path=xl/sharedStrings.xml><?xml version="1.0" encoding="utf-8"?>
<sst xmlns="http://schemas.openxmlformats.org/spreadsheetml/2006/main" count="4733" uniqueCount="3657">
  <si>
    <t>Obveznik:</t>
  </si>
  <si>
    <t>36508 - OPĆINA IVANKOVO</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</si>
  <si>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</si>
  <si>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</si>
  <si>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</si>
  <si>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</si>
  <si>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</si>
  <si>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</si>
  <si>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</si>
  <si>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</si>
  <si>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</si>
  <si>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</si>
  <si>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</si>
  <si>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</si>
  <si>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</si>
  <si>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</si>
  <si>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</si>
  <si>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</si>
  <si>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</si>
  <si>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</si>
  <si>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</si>
  <si>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</si>
  <si>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</si>
  <si>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</si>
  <si>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</si>
  <si>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</si>
  <si>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</si>
  <si>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</si>
  <si>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</si>
  <si>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</si>
  <si>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</si>
  <si>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</si>
  <si>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</si>
  <si>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</si>
  <si>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</si>
  <si>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</si>
  <si>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</si>
  <si>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</si>
  <si>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</si>
  <si>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</si>
  <si>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</si>
  <si>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</si>
  <si>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</si>
  <si>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</si>
  <si>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</si>
  <si>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</si>
  <si>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</si>
  <si>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</si>
  <si>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</si>
  <si>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</si>
  <si>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</si>
  <si>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</si>
  <si>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</si>
  <si>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</si>
  <si>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</si>
  <si>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</si>
  <si>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</si>
  <si>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</si>
  <si>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</si>
  <si>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</si>
  <si>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</si>
  <si>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</si>
  <si>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</si>
  <si>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</si>
  <si>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</si>
  <si>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</si>
  <si>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</si>
  <si>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</si>
  <si>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</si>
  <si>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</si>
  <si>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</si>
  <si>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</si>
  <si>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</si>
  <si>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</si>
  <si>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</si>
  <si>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</si>
  <si>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</si>
  <si>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</si>
  <si>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</si>
  <si>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</si>
  <si>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</si>
  <si>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</si>
  <si>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</si>
  <si>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</si>
  <si>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</si>
  <si>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</si>
  <si>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</si>
  <si>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</si>
  <si>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</si>
  <si>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</si>
  <si>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</si>
  <si>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</si>
  <si>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</si>
  <si>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</si>
  <si>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</si>
  <si>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</si>
  <si>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</si>
  <si>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</si>
  <si>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</si>
  <si>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</si>
  <si>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</si>
  <si>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</si>
  <si>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</si>
  <si>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</si>
  <si>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</si>
  <si>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</si>
  <si>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</si>
  <si>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</si>
  <si>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</si>
  <si>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</si>
  <si>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</si>
  <si>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</si>
  <si>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</si>
  <si>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</si>
  <si>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</si>
  <si>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</si>
  <si>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</si>
  <si>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</si>
  <si>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</si>
  <si>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</si>
  <si>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</si>
  <si>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</si>
  <si>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</si>
  <si>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</si>
  <si>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</si>
  <si>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</si>
  <si>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</si>
  <si>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</si>
  <si>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</si>
  <si>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</si>
  <si>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</si>
  <si>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</si>
  <si>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</si>
  <si>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</si>
  <si>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</si>
  <si>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</si>
  <si>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</si>
  <si>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</si>
  <si>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</si>
  <si>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</si>
  <si>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</si>
  <si>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</si>
  <si>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</si>
  <si>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</si>
  <si>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</si>
  <si>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</si>
  <si>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</si>
  <si>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</si>
  <si>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</si>
  <si>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</si>
  <si>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</si>
  <si>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</si>
  <si>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</si>
  <si>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</si>
  <si>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</si>
  <si>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</si>
  <si>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</si>
  <si>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</si>
  <si>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</si>
  <si>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</si>
  <si>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</si>
  <si>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</si>
  <si>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</si>
  <si>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</si>
  <si>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</si>
  <si>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</si>
  <si>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</si>
  <si>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</si>
  <si>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</si>
  <si>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</si>
  <si>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</si>
  <si>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</si>
  <si>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</si>
  <si>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</si>
  <si>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</si>
  <si>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</si>
  <si>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</si>
  <si>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</si>
  <si>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</si>
  <si>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</si>
  <si>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</si>
  <si>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</si>
  <si>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</si>
  <si>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</si>
  <si>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</si>
  <si>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</si>
  <si>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</si>
  <si>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</si>
  <si>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</si>
  <si>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</si>
  <si>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</si>
  <si>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</si>
  <si>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</si>
  <si>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</si>
  <si>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</si>
  <si>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</si>
  <si>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</si>
  <si>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</si>
  <si>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</si>
  <si>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</si>
  <si>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</si>
  <si>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</si>
  <si>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</si>
  <si>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</si>
  <si>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</si>
  <si>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</si>
  <si>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</si>
  <si>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</si>
  <si>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</si>
  <si>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</si>
  <si>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</si>
  <si>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</si>
  <si>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</si>
  <si>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</si>
  <si>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</si>
  <si>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</si>
  <si>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</si>
  <si>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</si>
  <si>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</si>
  <si>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</si>
  <si>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</si>
  <si>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</si>
  <si>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</si>
  <si>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</si>
  <si>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</si>
  <si>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</si>
  <si>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</si>
  <si>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</si>
  <si>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</si>
  <si>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</si>
  <si>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</si>
  <si>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</si>
  <si>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</si>
  <si>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</si>
  <si>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</si>
  <si>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</si>
  <si>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</si>
  <si>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</si>
  <si>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</si>
  <si>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</si>
  <si>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</si>
  <si>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</si>
  <si>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</si>
  <si>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</si>
  <si>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</si>
  <si>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</si>
  <si>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</si>
  <si>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</si>
  <si>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</si>
  <si>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</si>
  <si>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</si>
  <si>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</si>
  <si>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</si>
  <si>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</si>
  <si>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</si>
  <si>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</si>
  <si>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</si>
  <si>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</si>
  <si>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</si>
  <si>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</si>
  <si>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</si>
  <si>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</si>
  <si>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</si>
  <si>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</si>
  <si>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</si>
  <si>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</si>
  <si>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</si>
  <si>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</si>
  <si>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</si>
  <si>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</si>
  <si>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</si>
  <si>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</si>
  <si>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</si>
  <si>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</si>
  <si>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</si>
  <si>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</si>
  <si>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</si>
  <si>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</si>
  <si>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</si>
  <si>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</si>
  <si>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</si>
  <si>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</si>
  <si>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</si>
  <si>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</si>
  <si>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</si>
  <si>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</si>
  <si>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</si>
  <si>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</si>
  <si>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</si>
  <si>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</si>
  <si>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</si>
  <si>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</si>
  <si>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</si>
  <si>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</si>
  <si>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</si>
  <si>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</si>
  <si>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</si>
  <si>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</si>
  <si>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</si>
  <si>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</si>
  <si>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</si>
  <si>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</si>
  <si>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</si>
  <si>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</si>
  <si>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</si>
  <si>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</si>
  <si>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</si>
  <si>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</si>
  <si>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</si>
  <si>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</si>
  <si>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</si>
  <si>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</si>
  <si>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</si>
  <si>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</si>
  <si>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</si>
  <si>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</si>
  <si>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</si>
  <si>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</si>
  <si>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</si>
  <si>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</si>
  <si>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</si>
  <si>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</si>
  <si>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</si>
  <si>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</si>
  <si>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</si>
  <si>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</si>
  <si>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</si>
  <si>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</si>
  <si>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</si>
  <si>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</si>
  <si>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</si>
  <si>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</si>
  <si>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</si>
  <si>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</si>
  <si>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</si>
  <si>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</si>
  <si>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</si>
  <si>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</si>
  <si>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</si>
  <si>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</si>
  <si>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</si>
  <si>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</si>
  <si>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</si>
  <si>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</si>
  <si>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</si>
  <si>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</si>
  <si>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</si>
  <si>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</si>
  <si>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</si>
  <si>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</si>
  <si>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</si>
  <si>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</si>
  <si>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</si>
  <si>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</si>
  <si>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</si>
  <si>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</si>
  <si>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</si>
  <si>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</si>
  <si>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</si>
  <si>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</si>
  <si>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</si>
  <si>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</si>
  <si>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</si>
  <si>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</si>
  <si>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</si>
  <si>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</si>
  <si>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</si>
  <si>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</si>
  <si>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</si>
  <si>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</si>
  <si>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</si>
  <si>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</si>
  <si>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</si>
  <si>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</si>
  <si>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</si>
  <si>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</si>
  <si>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</si>
  <si>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</si>
  <si>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</si>
  <si>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</si>
  <si>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</si>
  <si>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</si>
  <si>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</si>
  <si>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</si>
  <si>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</si>
  <si>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</si>
  <si>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</si>
  <si>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</si>
  <si>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</si>
  <si>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</si>
  <si>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</si>
  <si>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</si>
  <si>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</si>
  <si>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</si>
  <si>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</si>
  <si>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</si>
  <si>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</si>
  <si>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</si>
  <si>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</si>
  <si>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</si>
  <si>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</si>
  <si>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</si>
  <si>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</si>
  <si>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</si>
  <si>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</si>
  <si>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</si>
  <si>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</si>
  <si>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</si>
  <si>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</si>
  <si>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</si>
  <si>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</si>
  <si>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</si>
  <si>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</si>
  <si>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</si>
  <si>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</si>
  <si>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</si>
  <si>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</si>
  <si>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</si>
  <si>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</si>
  <si>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</si>
  <si>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</si>
  <si>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</si>
  <si>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</si>
  <si>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</si>
  <si>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</si>
  <si>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</si>
  <si>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</si>
  <si>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</si>
  <si>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</si>
  <si>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</si>
  <si>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</si>
  <si>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</si>
  <si>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</si>
  <si>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</si>
  <si>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</si>
  <si>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</si>
  <si>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</si>
  <si>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</si>
  <si>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</si>
  <si>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</si>
  <si>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</si>
  <si>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</si>
  <si>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</si>
  <si>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</si>
  <si>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</si>
  <si>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</si>
  <si>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</si>
  <si>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</si>
  <si>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</si>
  <si>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</si>
  <si>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</si>
  <si>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</si>
  <si>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</si>
  <si>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</si>
  <si>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</si>
  <si>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</si>
  <si>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</si>
  <si>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</si>
  <si>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</si>
  <si>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</si>
  <si>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</si>
  <si>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</si>
  <si>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</si>
  <si>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</si>
  <si>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</si>
  <si>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</si>
  <si>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</si>
  <si>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</si>
  <si>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</si>
  <si>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</si>
  <si>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</si>
  <si>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</si>
  <si>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</si>
  <si>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</si>
  <si>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</si>
  <si>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</si>
  <si>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</si>
  <si>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</si>
  <si>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</si>
  <si>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</si>
  <si>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</si>
  <si>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</si>
  <si>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</si>
  <si>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</si>
  <si>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</si>
  <si>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</si>
  <si>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</si>
  <si>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</si>
  <si>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</si>
  <si>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</si>
  <si>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</si>
  <si>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</si>
  <si>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</si>
  <si>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</si>
  <si>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</si>
  <si>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</si>
  <si>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</si>
  <si>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</si>
  <si>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</si>
  <si>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</si>
  <si>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</si>
  <si>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</si>
  <si>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</si>
  <si>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</si>
  <si>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</si>
  <si>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</si>
  <si>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</si>
  <si>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</si>
  <si>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</si>
  <si>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</si>
  <si>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</si>
  <si>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</si>
  <si>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</si>
  <si>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</si>
  <si>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</si>
  <si>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</si>
  <si>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</si>
  <si>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</si>
  <si>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</si>
  <si>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</si>
  <si>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</si>
  <si>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</si>
  <si>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</si>
  <si>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</si>
  <si>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</si>
  <si>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</si>
  <si>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</si>
  <si>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</si>
  <si>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</si>
  <si>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</si>
  <si>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</si>
  <si>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</si>
  <si>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</si>
  <si>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</si>
  <si>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</si>
  <si>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</si>
  <si>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</si>
  <si>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</si>
  <si>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</si>
  <si>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</si>
  <si>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</si>
  <si>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</si>
  <si>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</si>
  <si>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</si>
  <si>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</si>
  <si>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</si>
  <si>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</si>
  <si>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</si>
  <si>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</si>
  <si>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</si>
  <si>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</si>
  <si>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</si>
  <si>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</si>
  <si>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</si>
  <si>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</si>
  <si>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</si>
  <si>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</si>
  <si>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</si>
  <si>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</si>
  <si>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</si>
  <si>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</si>
  <si>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</si>
  <si>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</si>
  <si>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</si>
  <si>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</si>
  <si>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</si>
  <si>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</si>
  <si>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</si>
  <si>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</si>
  <si>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</si>
  <si>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</si>
  <si>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</si>
  <si>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</si>
  <si>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</si>
  <si>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</si>
  <si>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</si>
  <si>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</si>
  <si>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</si>
  <si>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</si>
  <si>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</si>
  <si>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</si>
  <si>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</si>
  <si>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</si>
  <si>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</si>
  <si>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</si>
  <si>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</si>
  <si>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</si>
  <si>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</si>
  <si>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</si>
  <si>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</si>
  <si>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</si>
  <si>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</si>
  <si>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</si>
  <si>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</si>
  <si>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</si>
  <si>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</si>
  <si>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</si>
  <si>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</si>
  <si>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</si>
  <si>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</si>
  <si>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</si>
  <si>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</si>
  <si>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</si>
  <si>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</si>
  <si>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</si>
  <si>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</si>
  <si>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</si>
  <si>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</si>
  <si>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</si>
  <si>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</si>
  <si>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</si>
  <si>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</si>
  <si>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</si>
  <si>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</si>
  <si>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</si>
  <si>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</si>
  <si>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</si>
  <si>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</si>
  <si>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</si>
  <si>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</si>
  <si>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</si>
  <si>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</si>
  <si>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</si>
  <si>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</si>
  <si>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</si>
  <si>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</si>
  <si>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</si>
  <si>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</si>
  <si>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</si>
  <si>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</si>
  <si>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</si>
  <si>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</si>
  <si>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</si>
  <si>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</si>
  <si>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</si>
  <si>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</si>
  <si>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</si>
  <si>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</si>
  <si>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</si>
  <si>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</si>
  <si>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</si>
  <si>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</si>
  <si>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</si>
  <si>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</si>
  <si>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</si>
  <si>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</si>
  <si>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</si>
  <si>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</si>
  <si>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</si>
  <si>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</si>
  <si>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</si>
  <si>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</si>
  <si>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</si>
  <si>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</si>
  <si>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</si>
  <si>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</si>
  <si>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</si>
  <si>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</si>
  <si>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</si>
  <si>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</si>
  <si>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</si>
  <si>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</si>
  <si>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</si>
  <si>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</si>
  <si>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</si>
  <si>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</si>
  <si>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</si>
  <si>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</si>
  <si>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</si>
  <si>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</si>
  <si>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</si>
  <si>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</si>
  <si>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</si>
  <si>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</si>
  <si>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</si>
  <si>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</si>
  <si>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</si>
  <si>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</si>
  <si>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</si>
  <si>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</si>
  <si>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</si>
  <si>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</si>
  <si>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</si>
  <si>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</si>
  <si>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</si>
  <si>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</si>
  <si>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</si>
  <si>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</si>
  <si>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</si>
  <si>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</si>
  <si>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</si>
  <si>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</si>
  <si>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</si>
  <si>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</si>
  <si>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</si>
  <si>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</si>
  <si>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</si>
  <si>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</si>
  <si>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</si>
  <si>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</si>
  <si>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</si>
  <si>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</si>
  <si>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</si>
  <si>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</si>
  <si>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</si>
  <si>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</si>
  <si>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</si>
  <si>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</si>
  <si>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</si>
  <si>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</si>
  <si>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</si>
  <si>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</si>
  <si>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</si>
  <si>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</si>
  <si>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</si>
  <si>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</si>
  <si>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</si>
  <si>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</si>
  <si>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</si>
  <si>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</si>
  <si>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</si>
  <si>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</si>
  <si>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</si>
  <si>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</si>
  <si>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</si>
  <si>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</si>
  <si>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</si>
  <si>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</si>
  <si>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</si>
  <si>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</si>
  <si>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</si>
  <si>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</si>
  <si>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</si>
  <si>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</si>
  <si>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</si>
  <si>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</si>
  <si>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</si>
  <si>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</si>
  <si>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</si>
  <si>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</si>
  <si>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</si>
  <si>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</si>
  <si>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</si>
  <si>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</si>
  <si>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</si>
  <si>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</si>
  <si>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</si>
  <si>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</si>
  <si>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</si>
  <si>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</si>
  <si>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</si>
  <si>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</si>
  <si>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</si>
  <si>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</si>
  <si>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</si>
  <si>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</si>
  <si>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</si>
  <si>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</si>
  <si>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</si>
  <si>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</si>
  <si>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</si>
  <si>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</si>
  <si>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</si>
  <si>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</si>
  <si>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</si>
  <si>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</si>
  <si>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</si>
  <si>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</si>
  <si>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</si>
  <si>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</si>
  <si>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</si>
  <si>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</si>
  <si>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</si>
  <si>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</si>
  <si>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</si>
  <si>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</si>
  <si>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</si>
  <si>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</si>
  <si>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</si>
  <si>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</si>
  <si>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</si>
  <si>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</si>
  <si>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</si>
  <si>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</si>
  <si>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</si>
  <si>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</si>
  <si>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</si>
  <si>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</si>
  <si>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</si>
  <si>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</si>
  <si>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</si>
  <si>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</si>
  <si>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</si>
  <si>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</si>
  <si>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</si>
  <si>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</si>
  <si>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</si>
  <si>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</si>
  <si>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</si>
  <si>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</si>
  <si>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</si>
  <si>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</si>
  <si>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</si>
  <si>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</si>
  <si>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</si>
  <si>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</si>
  <si>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</si>
  <si>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</si>
  <si>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</si>
  <si>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</si>
  <si>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</si>
  <si>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</si>
  <si>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</si>
  <si>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</si>
  <si>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</si>
  <si>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</si>
  <si>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</si>
  <si>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</si>
  <si>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</si>
  <si>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</si>
  <si>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</si>
  <si>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</si>
  <si>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</si>
  <si>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</si>
  <si>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</si>
  <si>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</si>
  <si>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</si>
  <si>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</si>
  <si>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</si>
  <si>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</si>
  <si>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</si>
  <si>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</si>
  <si>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</si>
  <si>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</si>
  <si>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</si>
  <si>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</si>
  <si>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</si>
  <si>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</si>
  <si>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</si>
  <si>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</si>
  <si>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</si>
  <si>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</si>
  <si>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</si>
  <si>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</si>
  <si>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</si>
  <si>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</si>
  <si>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</si>
  <si>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</si>
  <si>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</si>
  <si>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</si>
  <si>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</si>
  <si>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</si>
  <si>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</si>
  <si>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</si>
  <si>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</si>
  <si>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</si>
  <si>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</si>
  <si>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</si>
  <si>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</si>
  <si>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</si>
  <si>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</si>
  <si>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</si>
  <si>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</si>
  <si>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</si>
  <si>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</si>
  <si>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</si>
  <si>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</si>
  <si>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</si>
  <si>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</si>
  <si>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</si>
  <si>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</si>
  <si>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</si>
  <si>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</si>
  <si>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</si>
  <si>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</si>
  <si>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</si>
  <si>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</si>
  <si>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</si>
  <si>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</si>
  <si>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</si>
  <si>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</si>
  <si>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</si>
  <si>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</si>
  <si>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</si>
  <si>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</si>
  <si>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</si>
  <si>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</si>
  <si>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</si>
  <si>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</si>
  <si>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</si>
  <si>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</si>
  <si>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</si>
  <si>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</si>
  <si>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</si>
  <si>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</si>
  <si>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</si>
  <si>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</si>
  <si>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</si>
  <si>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</si>
  <si>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</si>
  <si>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</si>
  <si>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</si>
  <si>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</si>
  <si>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</si>
  <si>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</si>
  <si>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</si>
  <si>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</si>
  <si>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</si>
  <si>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</si>
  <si>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</si>
  <si>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</si>
  <si>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</si>
  <si>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</si>
  <si>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</si>
  <si>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</si>
  <si>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</si>
  <si>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</si>
  <si>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</si>
  <si>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</si>
  <si>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</si>
  <si>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</si>
  <si>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</si>
  <si>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</si>
  <si>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</si>
  <si>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</si>
  <si>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</si>
  <si>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</si>
  <si>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</si>
  <si>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</si>
  <si>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</si>
  <si>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</si>
  <si>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</si>
  <si>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</si>
  <si>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</si>
  <si>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</si>
  <si>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</si>
  <si>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</si>
  <si>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</si>
  <si>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</si>
  <si>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</si>
  <si>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</si>
  <si>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</si>
  <si>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</si>
  <si>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</si>
  <si>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</si>
  <si>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</si>
  <si>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</si>
  <si>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</si>
  <si>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</si>
  <si>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</si>
  <si>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</si>
  <si>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</si>
  <si>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</si>
  <si>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</si>
  <si>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</si>
  <si>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</si>
  <si>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</si>
  <si>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</si>
  <si>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</si>
  <si>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</si>
  <si>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</si>
  <si>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</si>
  <si>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</si>
  <si>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</si>
  <si>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</si>
  <si>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</si>
  <si>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</si>
  <si>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</si>
  <si>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</si>
  <si>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</si>
  <si>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</si>
  <si>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</si>
  <si>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</si>
  <si>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</si>
  <si>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</si>
  <si>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</si>
  <si>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</si>
  <si>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</si>
  <si>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</si>
  <si>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</si>
  <si>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</si>
  <si>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</si>
  <si>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</si>
  <si>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</si>
  <si>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</si>
  <si>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</si>
  <si>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</si>
  <si>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</si>
  <si>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</si>
  <si>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</si>
  <si>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</si>
  <si>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</si>
  <si>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</si>
  <si>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</si>
  <si>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</si>
  <si>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</si>
  <si>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</si>
  <si>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</si>
  <si>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</si>
  <si>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</si>
  <si>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</si>
  <si>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</si>
  <si>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</si>
  <si>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</si>
  <si>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</si>
  <si>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</si>
  <si>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</si>
  <si>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</si>
  <si>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</si>
  <si>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</si>
  <si>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</si>
  <si>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</si>
  <si>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</si>
  <si>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</si>
  <si>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</si>
  <si>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</si>
  <si>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</si>
  <si>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</si>
  <si>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</si>
  <si>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</si>
  <si>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</si>
  <si>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</si>
  <si>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</si>
  <si>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</si>
  <si>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</si>
  <si>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</si>
  <si>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</si>
  <si>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</si>
  <si>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</si>
  <si>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</si>
  <si>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</si>
  <si>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</si>
  <si>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</si>
  <si>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</si>
  <si>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</si>
  <si>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</si>
  <si>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</si>
  <si>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</si>
  <si>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</si>
  <si>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</si>
  <si>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</si>
  <si>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</si>
  <si>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</si>
  <si>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</si>
  <si>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</si>
  <si>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</si>
  <si>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</si>
  <si>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</si>
  <si>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</si>
  <si>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</si>
  <si>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</si>
  <si>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</si>
  <si>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</si>
  <si>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</si>
  <si>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</si>
  <si>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</si>
  <si>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</si>
  <si>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</si>
  <si>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</si>
  <si>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</si>
  <si>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</si>
  <si>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</si>
  <si>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</si>
  <si>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</si>
  <si>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</si>
  <si>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</si>
  <si>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</si>
  <si>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</si>
  <si>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</si>
  <si>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</si>
  <si>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</si>
  <si>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</si>
  <si>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</si>
  <si>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</si>
  <si>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</si>
  <si>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</si>
  <si>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</si>
  <si>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</si>
  <si>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</si>
  <si>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</si>
  <si>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</si>
  <si>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</si>
  <si>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</si>
  <si>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</si>
  <si>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</si>
  <si>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</si>
  <si>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</si>
  <si>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</si>
  <si>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</si>
  <si>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</si>
  <si>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</si>
  <si>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</si>
  <si>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</si>
  <si>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</si>
  <si>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</si>
  <si>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</si>
  <si>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</si>
  <si>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</si>
  <si>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</si>
  <si>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</si>
  <si>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</si>
  <si>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</si>
  <si>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</si>
  <si>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</si>
  <si>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</si>
  <si>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</si>
  <si>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</si>
  <si>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</si>
  <si>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</si>
  <si>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</si>
  <si>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</si>
  <si>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</si>
  <si>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</si>
  <si>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</si>
  <si>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</si>
  <si>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</si>
  <si>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</si>
  <si>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</si>
  <si>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</si>
  <si>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</si>
  <si>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</si>
  <si>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</si>
  <si>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</si>
  <si>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</si>
  <si>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</si>
  <si>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</si>
  <si>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</si>
  <si>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</si>
  <si>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</si>
  <si>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</si>
  <si>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</si>
  <si>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</si>
  <si>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</si>
  <si>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</si>
  <si>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</si>
  <si>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</si>
  <si>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</si>
  <si>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</si>
  <si>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</si>
  <si>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</si>
  <si>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</si>
  <si>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</si>
  <si>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</si>
  <si>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</si>
  <si>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</si>
  <si>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</si>
  <si>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</si>
  <si>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</si>
  <si>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</si>
  <si>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</si>
  <si>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</si>
  <si>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</si>
  <si>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</si>
  <si>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</si>
  <si>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</si>
  <si>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</si>
  <si>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</si>
  <si>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</si>
  <si>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</si>
  <si>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</si>
  <si>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</si>
  <si>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</si>
  <si>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</si>
  <si>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</si>
  <si>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</si>
  <si>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</si>
  <si>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</si>
  <si>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</si>
  <si>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</si>
  <si>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</si>
  <si>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</si>
  <si>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</si>
  <si>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</si>
  <si>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</si>
  <si>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</si>
  <si>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</si>
  <si>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</si>
  <si>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</si>
  <si>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</si>
  <si>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</si>
  <si>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</si>
  <si>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</si>
  <si>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</si>
  <si>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</si>
  <si>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</si>
  <si>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</si>
  <si>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</si>
  <si>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</si>
  <si>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</si>
  <si>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</si>
  <si>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</si>
  <si>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</si>
  <si>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</si>
  <si>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</si>
  <si>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</si>
  <si>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</si>
  <si>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</si>
  <si>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</si>
  <si>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</si>
  <si>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</si>
  <si>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</si>
  <si>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</si>
  <si>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</si>
  <si>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</si>
  <si>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</si>
  <si>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</si>
  <si>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</si>
  <si>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</si>
  <si>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</si>
  <si>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</si>
  <si>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</si>
  <si>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</si>
  <si>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</si>
  <si>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</si>
  <si>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</si>
  <si>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</si>
  <si>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</si>
  <si>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</si>
  <si>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</si>
  <si>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</si>
  <si>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</si>
  <si>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</si>
  <si>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</si>
  <si>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</si>
  <si>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</si>
  <si>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</si>
  <si>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</si>
  <si>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</si>
  <si>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</si>
  <si>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</si>
  <si>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</si>
  <si>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</si>
  <si>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</si>
  <si>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</si>
  <si>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</si>
  <si>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</si>
  <si>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</si>
  <si>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</si>
  <si>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</si>
  <si>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</si>
  <si>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</si>
  <si>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</si>
  <si>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</si>
  <si>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</si>
  <si>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</si>
  <si>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</si>
  <si>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</si>
  <si>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</si>
  <si>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</si>
  <si>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</si>
  <si>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</si>
  <si>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</si>
  <si>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</si>
  <si>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</si>
  <si>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</si>
  <si>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</si>
  <si>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</si>
  <si>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</si>
  <si>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</si>
  <si>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</si>
  <si>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</si>
  <si>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</si>
  <si>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</si>
  <si>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</si>
  <si>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</si>
  <si>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</si>
  <si>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</si>
  <si>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</si>
  <si>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</si>
  <si>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</si>
  <si>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</si>
  <si>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</si>
  <si>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</si>
  <si>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</si>
  <si>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</si>
  <si>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</si>
  <si>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</si>
  <si>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</si>
  <si>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</si>
  <si>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</si>
  <si>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</si>
  <si>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</si>
  <si>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</si>
  <si>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</si>
  <si>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</si>
  <si>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</si>
  <si>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</si>
  <si>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</si>
  <si>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</si>
  <si>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</si>
  <si>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</si>
  <si>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</si>
  <si>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</si>
  <si>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</si>
  <si>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</si>
  <si>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</si>
  <si>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</si>
  <si>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</si>
  <si>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</si>
  <si>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</si>
  <si>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</si>
  <si>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</si>
  <si>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</si>
  <si>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</si>
  <si>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</si>
  <si>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</si>
  <si>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</si>
  <si>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</si>
  <si>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</si>
  <si>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</si>
  <si>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</si>
  <si>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</si>
  <si>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</si>
  <si>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</si>
  <si>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</si>
  <si>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</si>
  <si>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</si>
  <si>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</si>
  <si>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</si>
  <si>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</si>
  <si>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</si>
  <si>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</si>
  <si>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</si>
  <si>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</si>
  <si>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</si>
  <si>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</si>
  <si>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</si>
  <si>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</si>
  <si>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</si>
  <si>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</si>
  <si>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</si>
  <si>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</si>
  <si>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</si>
  <si>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</si>
  <si>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</si>
  <si>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</si>
  <si>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</si>
  <si>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</si>
  <si>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</si>
  <si>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</si>
  <si>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</si>
  <si>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</si>
  <si>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</si>
  <si>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</si>
  <si>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</si>
  <si>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</si>
  <si>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</si>
  <si>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</si>
  <si>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</si>
  <si>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</si>
  <si>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</si>
  <si>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</si>
  <si>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</si>
  <si>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</si>
  <si>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</si>
  <si>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</si>
  <si>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</si>
  <si>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</si>
  <si>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</si>
  <si>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</si>
  <si>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</si>
  <si>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</si>
  <si>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</si>
  <si>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</si>
  <si>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</si>
  <si>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</si>
  <si>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</si>
  <si>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</si>
  <si>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</si>
  <si>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</si>
  <si>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</si>
  <si>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</si>
  <si>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</si>
  <si>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</si>
  <si>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</si>
  <si>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</si>
  <si>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</si>
  <si>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</si>
  <si>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</si>
  <si>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</si>
  <si>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</si>
  <si>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</si>
  <si>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</si>
  <si>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</si>
  <si>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</si>
  <si>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</si>
  <si>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</si>
  <si>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</si>
  <si>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</si>
  <si>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</si>
  <si>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</si>
  <si>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</si>
  <si>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</si>
  <si>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</si>
  <si>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</si>
  <si>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</si>
  <si>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</si>
  <si>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</si>
  <si>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</si>
  <si>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</si>
  <si>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</si>
  <si>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</si>
  <si>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</si>
  <si>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</si>
  <si>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</si>
  <si>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</si>
  <si>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</si>
  <si>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</si>
  <si>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</si>
  <si>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</si>
  <si>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</si>
  <si>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</si>
  <si>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</si>
  <si>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</si>
  <si>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</si>
  <si>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</si>
  <si>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</si>
  <si>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</si>
  <si>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</si>
  <si>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</si>
  <si>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</si>
  <si>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</si>
  <si>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</si>
  <si>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</si>
  <si>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</si>
  <si>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</si>
  <si>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</si>
  <si>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</si>
  <si>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</si>
  <si>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</si>
  <si>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</si>
  <si>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</si>
  <si>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</si>
  <si>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</si>
  <si>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</si>
  <si>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</si>
  <si>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</si>
  <si>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</si>
  <si>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</si>
  <si>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</si>
  <si>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</si>
  <si>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</si>
  <si>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</si>
  <si>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</si>
  <si>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</si>
  <si>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</si>
  <si>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</si>
  <si>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</si>
  <si>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</si>
  <si>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</si>
  <si>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</si>
  <si>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</si>
  <si>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</si>
  <si>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</si>
  <si>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</si>
  <si>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</si>
  <si>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</si>
  <si>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</si>
  <si>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</si>
  <si>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</si>
  <si>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</si>
  <si>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</si>
  <si>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</si>
  <si>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</si>
  <si>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</si>
  <si>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</si>
  <si>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</si>
  <si>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</si>
  <si>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</si>
  <si>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</si>
  <si>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</si>
  <si>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</si>
  <si>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</si>
  <si>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</si>
  <si>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</si>
  <si>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</si>
  <si>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</si>
  <si>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</si>
  <si>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</si>
  <si>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</si>
  <si>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</si>
  <si>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</si>
  <si>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</si>
  <si>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</si>
  <si>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</si>
  <si>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</si>
  <si>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</si>
  <si>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</si>
  <si>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</si>
  <si>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</si>
  <si>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</si>
  <si>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</si>
  <si>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</si>
  <si>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</si>
  <si>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</si>
  <si>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</si>
  <si>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</si>
  <si>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</si>
  <si>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</si>
  <si>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</si>
  <si>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</si>
  <si>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</si>
  <si>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</si>
  <si>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</si>
  <si>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</si>
  <si>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</si>
  <si>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</si>
  <si>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</si>
  <si>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</si>
  <si>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</si>
  <si>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</si>
  <si>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</si>
  <si>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</si>
  <si>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</si>
  <si>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</si>
  <si>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</si>
  <si>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</si>
  <si>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</si>
  <si>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</si>
  <si>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</si>
  <si>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</si>
  <si>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</si>
  <si>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</si>
  <si>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</si>
  <si>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</si>
  <si>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</si>
  <si>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</si>
  <si>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</si>
  <si>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</si>
  <si>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</si>
  <si>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</si>
  <si>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</si>
  <si>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</si>
  <si>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</si>
  <si>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</si>
  <si>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</si>
  <si>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</si>
  <si>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</si>
  <si>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</si>
  <si>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</si>
  <si>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</si>
  <si>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</si>
  <si>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</si>
  <si>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</si>
  <si>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</si>
  <si>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</si>
  <si>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</si>
  <si>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</si>
  <si>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</si>
  <si>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</si>
  <si>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</si>
  <si>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</si>
  <si>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</si>
  <si>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</si>
  <si>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</si>
  <si>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</si>
  <si>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</si>
  <si>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</si>
  <si>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</si>
  <si>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</si>
  <si>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</si>
  <si>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</si>
  <si>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</si>
  <si>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</si>
  <si>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</si>
  <si>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</si>
  <si>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</si>
  <si>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</si>
  <si>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</si>
  <si>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</si>
  <si>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</si>
  <si>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</si>
  <si>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</si>
  <si>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</si>
  <si>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</si>
  <si>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</si>
  <si>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</si>
  <si>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</si>
  <si>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</si>
  <si>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</si>
  <si>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</si>
  <si>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</si>
  <si>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</si>
  <si>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</si>
  <si>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</si>
  <si>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</si>
  <si>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</si>
  <si>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</si>
  <si>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</si>
  <si>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</si>
  <si>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</si>
  <si>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</si>
  <si>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</si>
  <si>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</si>
  <si>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</si>
  <si>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</si>
  <si>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</si>
  <si>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</si>
  <si>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</si>
  <si>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</si>
  <si>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</si>
  <si>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</si>
  <si>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</si>
  <si>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</si>
  <si>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</si>
  <si>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</si>
  <si>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</si>
  <si>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</si>
  <si>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</si>
  <si>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</si>
  <si>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</si>
  <si>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</si>
  <si>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</si>
  <si>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</si>
  <si>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</si>
  <si>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</si>
  <si>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</si>
  <si>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</si>
  <si>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</si>
  <si>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</si>
  <si>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</si>
  <si>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</si>
  <si>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</si>
  <si>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</si>
  <si>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</si>
  <si>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</si>
  <si>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</si>
  <si>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</si>
  <si>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</si>
  <si>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</si>
  <si>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</si>
  <si>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</si>
  <si>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</si>
  <si>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</si>
  <si>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</si>
  <si>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</si>
  <si>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</si>
  <si>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</si>
  <si>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</si>
  <si>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</si>
  <si>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</si>
  <si>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</si>
  <si>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</si>
  <si>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</si>
  <si>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</si>
  <si>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</si>
  <si>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</si>
  <si>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</si>
  <si>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</si>
  <si>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</si>
  <si>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</si>
  <si>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</si>
  <si>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</si>
  <si>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</si>
  <si>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</si>
  <si>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</si>
  <si>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</si>
  <si>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</si>
  <si>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</si>
  <si>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</si>
  <si>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</si>
  <si>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</si>
  <si>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</si>
  <si>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</si>
  <si>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</si>
  <si>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</si>
  <si>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</si>
  <si>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</si>
  <si>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</si>
  <si>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</si>
  <si>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</si>
  <si>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</si>
  <si>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</si>
  <si>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</si>
  <si>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</si>
  <si>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</si>
  <si>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</si>
  <si>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</si>
  <si>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</si>
  <si>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</si>
  <si>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</si>
  <si>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</si>
  <si>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</si>
  <si>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</si>
  <si>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</si>
  <si>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</si>
  <si>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</si>
  <si>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</si>
  <si>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</si>
  <si>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</si>
  <si>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</si>
  <si>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</si>
  <si>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</si>
  <si>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</si>
  <si>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</si>
  <si>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</si>
  <si>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</si>
  <si>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</si>
  <si>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</si>
  <si>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</si>
  <si>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</si>
  <si>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</si>
  <si>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</si>
  <si>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</si>
  <si>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</si>
  <si>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</si>
  <si>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</si>
  <si>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</si>
  <si>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</si>
  <si>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</si>
  <si>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</si>
  <si>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</si>
  <si>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</si>
  <si>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</si>
  <si>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</si>
  <si>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</si>
  <si>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</si>
  <si>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</si>
  <si>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</si>
  <si>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</si>
  <si>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</si>
  <si>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</si>
  <si>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</si>
  <si>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</si>
  <si>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</si>
  <si>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</si>
  <si>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</si>
  <si>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</si>
  <si>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</si>
  <si>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</si>
  <si>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</si>
  <si>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</si>
  <si>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</si>
  <si>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</si>
  <si>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</si>
  <si>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</si>
  <si>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</si>
  <si>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</si>
  <si>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</si>
  <si>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</si>
  <si>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</si>
  <si>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</si>
  <si>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</si>
  <si>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</si>
  <si>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</si>
  <si>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</si>
  <si>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</si>
  <si>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</si>
  <si>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</si>
  <si>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</si>
  <si>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</si>
  <si>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</si>
  <si>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</si>
  <si>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</si>
  <si>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</si>
  <si>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</si>
  <si>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</si>
  <si>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</si>
  <si>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</si>
  <si>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</si>
  <si>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</si>
  <si>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</si>
  <si>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</si>
  <si>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</si>
  <si>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</si>
  <si>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</si>
  <si>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</si>
  <si>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</si>
  <si>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</si>
  <si>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</si>
  <si>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</si>
  <si>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</si>
  <si>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</si>
  <si>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</si>
  <si>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</si>
  <si>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</si>
  <si>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</si>
  <si>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</si>
  <si>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</si>
  <si>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</si>
  <si>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</si>
  <si>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</si>
  <si>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</si>
  <si>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</si>
  <si>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</si>
  <si>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</si>
  <si>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</si>
  <si>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</si>
  <si>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</si>
  <si>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</si>
  <si>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</si>
  <si>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</si>
  <si>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</si>
  <si>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</si>
  <si>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</si>
  <si>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</si>
  <si>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</si>
  <si>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</si>
  <si>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</si>
  <si>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</si>
  <si>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</si>
  <si>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</si>
  <si>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</si>
  <si>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</si>
  <si>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</si>
  <si>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</si>
  <si>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</si>
  <si>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</si>
  <si>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</si>
  <si>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</si>
  <si>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</si>
  <si>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</si>
  <si>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</si>
  <si>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</si>
  <si>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</si>
  <si>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</si>
  <si>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</si>
  <si>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</si>
  <si>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</si>
  <si>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</si>
  <si>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</si>
  <si>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</si>
  <si>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</si>
  <si>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</si>
  <si>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</si>
  <si>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</si>
  <si>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</si>
  <si>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</si>
  <si>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</si>
  <si>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</si>
  <si>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</si>
  <si>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</si>
  <si>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</si>
  <si>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</si>
  <si>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</si>
  <si>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</si>
  <si>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</si>
  <si>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</si>
  <si>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</si>
  <si>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</si>
  <si>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</si>
  <si>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</si>
  <si>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</si>
  <si>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</si>
  <si>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</si>
  <si>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</si>
  <si>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</si>
  <si>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</si>
  <si>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</si>
  <si>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</si>
  <si>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</si>
  <si>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</si>
  <si>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</si>
  <si>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</si>
  <si>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</si>
  <si>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</si>
  <si>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</si>
  <si>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</si>
  <si>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</si>
  <si>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</si>
  <si>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</si>
  <si>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</si>
  <si>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</si>
  <si>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</si>
  <si>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</si>
  <si>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</si>
  <si>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</si>
  <si>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</si>
  <si>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</si>
  <si>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</si>
  <si>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</si>
  <si>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</si>
  <si>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</si>
  <si>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</si>
  <si>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</si>
  <si>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</si>
  <si>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</si>
  <si>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</si>
  <si>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</si>
  <si>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</si>
  <si>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</si>
  <si>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</si>
  <si>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</si>
  <si>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</si>
  <si>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</si>
  <si>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</si>
  <si>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</si>
  <si>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</si>
  <si>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</si>
  <si>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</si>
  <si>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</si>
  <si>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</si>
  <si>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</si>
  <si>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</si>
  <si>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</si>
  <si>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</si>
  <si>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</si>
  <si>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</si>
  <si>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</si>
  <si>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</si>
  <si>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</si>
  <si>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</si>
  <si>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</si>
  <si>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</si>
  <si>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</si>
  <si>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</si>
  <si>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</si>
  <si>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</si>
  <si>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</si>
  <si>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</si>
  <si>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</si>
  <si>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</si>
  <si>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</si>
  <si>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</si>
  <si>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</si>
  <si>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</si>
  <si>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</si>
  <si>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</si>
  <si>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</si>
  <si>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</si>
  <si>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</si>
  <si>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</si>
  <si>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</si>
  <si>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</si>
  <si>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</si>
  <si>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</si>
  <si>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</si>
  <si>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</si>
  <si>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</si>
  <si>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</si>
  <si>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</si>
  <si>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</si>
  <si>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</si>
  <si>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</si>
  <si>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</si>
  <si>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</si>
  <si>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</si>
  <si>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</si>
  <si>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</si>
  <si>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</si>
  <si>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</si>
  <si>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</si>
  <si>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</si>
  <si>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</si>
  <si>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</si>
  <si>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</si>
  <si>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</si>
  <si>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</si>
  <si>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</si>
  <si>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</si>
  <si>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</si>
  <si>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</si>
  <si>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</si>
  <si>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</si>
  <si>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</si>
  <si>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</si>
  <si>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</si>
  <si>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</si>
  <si>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</si>
  <si>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</si>
  <si>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</si>
  <si>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</si>
  <si>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</si>
  <si>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</si>
  <si>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</si>
  <si>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</si>
  <si>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</si>
  <si>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</si>
  <si>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</si>
  <si>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</si>
  <si>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</si>
  <si>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</si>
  <si>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</si>
  <si>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</si>
  <si>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</si>
  <si>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</si>
  <si>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</si>
  <si>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</si>
  <si>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</si>
  <si>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IVANKOVO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</si>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</sst>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
      <sz val="10"/>
      <color rgb="FF000000"/>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4" fontId="0" fillId="0" borderId="49" xfId="0" applyNumberFormat="1" applyFont="1" applyBorder="1" applyAlignment="1">
      <alignment horizontal="right" vertical="center" shrinkToFit="1"/>
      <protection locked="0"/>
    </xf>
    <xf numFmtId="4" fontId="0" fillId="0" borderId="29" xfId="0" applyNumberFormat="1" applyFont="1" applyBorder="1" applyAlignment="1">
      <alignment horizontal="right" vertical="center" shrinkToFit="1"/>
      <protection locked="0"/>
    </xf>
    <xf numFmtId="4" fontId="83" fillId="0" borderId="29" xfId="0" applyNumberFormat="1" applyFont="1" applyBorder="1" applyAlignment="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5016452.45</v>
      </c>
      <c r="D2" s="7">
        <f>'PR-RAS'!E6</f>
        <v>5606862.3700000001</v>
      </c>
      <c r="E2" s="7">
        <v>0</v>
      </c>
      <c r="F2" s="7">
        <v>0</v>
      </c>
      <c r="G2" s="8">
        <f t="shared" ref="G2:G274" si="0">(B2/1000)*(C2*1+D2*2)</f>
        <v>16230.177190000002</v>
      </c>
      <c r="H2" s="8">
        <f t="shared" ref="H2:H274" si="1">ABS(C2-ROUND(C2,0))+ABS(D2-ROUND(D2,0))</f>
        <v>0.82000000029802322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1883453.8399999996</v>
      </c>
      <c r="D3" s="2">
        <f>'PR-RAS'!E7</f>
        <v>2169931.91</v>
      </c>
      <c r="E3" s="2">
        <v>0</v>
      </c>
      <c r="F3" s="2">
        <v>0</v>
      </c>
      <c r="G3" s="3">
        <f t="shared" si="0"/>
        <v>12446.635320000001</v>
      </c>
      <c r="H3" s="3">
        <f t="shared" si="1"/>
        <v>0.25000000023283064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1805801.6899999997</v>
      </c>
      <c r="D4" s="2">
        <f>'PR-RAS'!E8</f>
        <v>2077490.2200000002</v>
      </c>
      <c r="E4" s="2">
        <v>0</v>
      </c>
      <c r="F4" s="2">
        <v>0</v>
      </c>
      <c r="G4" s="3">
        <f t="shared" si="0"/>
        <v>17882.346389999999</v>
      </c>
      <c r="H4" s="3">
        <f t="shared" si="1"/>
        <v>0.53000000049360096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1845868.09</v>
      </c>
      <c r="D5" s="2">
        <f>'PR-RAS'!E9</f>
        <v>2244035.87</v>
      </c>
      <c r="E5" s="2">
        <v>0</v>
      </c>
      <c r="F5" s="2">
        <v>0</v>
      </c>
      <c r="G5" s="3">
        <f t="shared" si="0"/>
        <v>25335.759320000001</v>
      </c>
      <c r="H5" s="3">
        <f t="shared" si="1"/>
        <v>0.21999999997206032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155538.97</v>
      </c>
      <c r="D6" s="2">
        <f>'PR-RAS'!E10</f>
        <v>153953.4</v>
      </c>
      <c r="E6" s="2">
        <v>0</v>
      </c>
      <c r="F6" s="2">
        <v>0</v>
      </c>
      <c r="G6" s="3">
        <f t="shared" si="0"/>
        <v>2317.22885</v>
      </c>
      <c r="H6" s="3">
        <f t="shared" si="1"/>
        <v>0.42999999999301508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49898.63</v>
      </c>
      <c r="D7" s="2">
        <f>'PR-RAS'!E11</f>
        <v>49328.7</v>
      </c>
      <c r="E7" s="2">
        <v>0</v>
      </c>
      <c r="F7" s="2">
        <v>0</v>
      </c>
      <c r="G7" s="3">
        <f t="shared" si="0"/>
        <v>891.33618000000001</v>
      </c>
      <c r="H7" s="3">
        <f t="shared" si="1"/>
        <v>0.67000000000552973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39498.44</v>
      </c>
      <c r="D8" s="2">
        <f>'PR-RAS'!E12</f>
        <v>64517.14</v>
      </c>
      <c r="E8" s="2">
        <v>0</v>
      </c>
      <c r="F8" s="2">
        <v>0</v>
      </c>
      <c r="G8" s="3">
        <f t="shared" si="0"/>
        <v>1179.7290399999999</v>
      </c>
      <c r="H8" s="3">
        <f t="shared" si="1"/>
        <v>0.58000000000174623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71063.61</v>
      </c>
      <c r="D9" s="2">
        <f>'PR-RAS'!E13</f>
        <v>0</v>
      </c>
      <c r="E9" s="2">
        <v>0</v>
      </c>
      <c r="F9" s="2">
        <v>0</v>
      </c>
      <c r="G9" s="3">
        <f t="shared" si="0"/>
        <v>568.50887999999998</v>
      </c>
      <c r="H9" s="3">
        <f t="shared" si="1"/>
        <v>0.38999999999941792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356066.05</v>
      </c>
      <c r="D11" s="2">
        <f>'PR-RAS'!E15</f>
        <v>434344.89</v>
      </c>
      <c r="E11" s="2">
        <v>0</v>
      </c>
      <c r="F11" s="2">
        <v>0</v>
      </c>
      <c r="G11" s="3">
        <f t="shared" si="0"/>
        <v>12247.558300000001</v>
      </c>
      <c r="H11" s="3">
        <f t="shared" si="1"/>
        <v>0.15999999997438863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63595.38</v>
      </c>
      <c r="D19" s="2">
        <f>'PR-RAS'!E23</f>
        <v>78816.81</v>
      </c>
      <c r="E19" s="2">
        <v>0</v>
      </c>
      <c r="F19" s="2">
        <v>0</v>
      </c>
      <c r="G19" s="3">
        <f t="shared" si="0"/>
        <v>3982.1219999999998</v>
      </c>
      <c r="H19" s="3">
        <f t="shared" si="1"/>
        <v>0.56999999999970896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4932.63</v>
      </c>
      <c r="E20" s="2">
        <v>0</v>
      </c>
      <c r="F20" s="2">
        <v>0</v>
      </c>
      <c r="G20" s="3">
        <f t="shared" si="0"/>
        <v>187.43994000000001</v>
      </c>
      <c r="H20" s="3">
        <f t="shared" si="1"/>
        <v>0.36999999999989086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63595.38</v>
      </c>
      <c r="D23" s="2">
        <f>'PR-RAS'!E27</f>
        <v>73884.179999999993</v>
      </c>
      <c r="E23" s="2">
        <v>0</v>
      </c>
      <c r="F23" s="2">
        <v>0</v>
      </c>
      <c r="G23" s="3">
        <f t="shared" si="0"/>
        <v>4650.0022799999997</v>
      </c>
      <c r="H23" s="3">
        <f t="shared" si="1"/>
        <v>0.55999999999039574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14056.77</v>
      </c>
      <c r="D25" s="2">
        <f>'PR-RAS'!E29</f>
        <v>13624.88</v>
      </c>
      <c r="E25" s="2">
        <v>0</v>
      </c>
      <c r="F25" s="2">
        <v>0</v>
      </c>
      <c r="G25" s="3">
        <f t="shared" si="0"/>
        <v>991.35672</v>
      </c>
      <c r="H25" s="3">
        <f t="shared" si="1"/>
        <v>0.3500000000003638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14056.77</v>
      </c>
      <c r="D27" s="2">
        <f>'PR-RAS'!E31</f>
        <v>13624.88</v>
      </c>
      <c r="E27" s="2">
        <v>0</v>
      </c>
      <c r="F27" s="2">
        <v>0</v>
      </c>
      <c r="G27" s="3">
        <f t="shared" si="0"/>
        <v>1073.9697799999999</v>
      </c>
      <c r="H27" s="3">
        <f t="shared" si="1"/>
        <v>0.3500000000003638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2517395.4000000004</v>
      </c>
      <c r="D45" s="2">
        <f>'PR-RAS'!E49</f>
        <v>2742601.26</v>
      </c>
      <c r="E45" s="2">
        <v>0</v>
      </c>
      <c r="F45" s="2">
        <v>0</v>
      </c>
      <c r="G45" s="3">
        <f t="shared" si="0"/>
        <v>352114.30847999995</v>
      </c>
      <c r="H45" s="3">
        <f t="shared" si="1"/>
        <v>0.66000000014901161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1929970.37</v>
      </c>
      <c r="D54" s="2">
        <f>'PR-RAS'!E58</f>
        <v>812326.58000000007</v>
      </c>
      <c r="E54" s="2">
        <v>0</v>
      </c>
      <c r="F54" s="2">
        <v>0</v>
      </c>
      <c r="G54" s="3">
        <f t="shared" si="0"/>
        <v>188395.04709000001</v>
      </c>
      <c r="H54" s="3">
        <f t="shared" si="1"/>
        <v>0.7900000000372529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1797701.32</v>
      </c>
      <c r="D55" s="2">
        <f>'PR-RAS'!E59</f>
        <v>694777.02</v>
      </c>
      <c r="E55" s="2">
        <v>0</v>
      </c>
      <c r="F55" s="2">
        <v>0</v>
      </c>
      <c r="G55" s="3">
        <f t="shared" si="0"/>
        <v>172111.78944000002</v>
      </c>
      <c r="H55" s="3">
        <f t="shared" si="1"/>
        <v>0.34000000008381903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132269.04999999999</v>
      </c>
      <c r="D56" s="2">
        <f>'PR-RAS'!E60</f>
        <v>117549.56</v>
      </c>
      <c r="E56" s="2">
        <v>0</v>
      </c>
      <c r="F56" s="2">
        <v>0</v>
      </c>
      <c r="G56" s="3">
        <f t="shared" si="0"/>
        <v>20205.249349999998</v>
      </c>
      <c r="H56" s="3">
        <f t="shared" si="1"/>
        <v>0.48999999999068677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3400</v>
      </c>
      <c r="D57" s="2">
        <f>'PR-RAS'!E61</f>
        <v>8379.2000000000007</v>
      </c>
      <c r="E57" s="2">
        <v>0</v>
      </c>
      <c r="F57" s="2">
        <v>0</v>
      </c>
      <c r="G57" s="3">
        <f t="shared" si="0"/>
        <v>1128.8704</v>
      </c>
      <c r="H57" s="3">
        <f t="shared" si="1"/>
        <v>0.2000000000007276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2800</v>
      </c>
      <c r="E58" s="2">
        <v>0</v>
      </c>
      <c r="F58" s="2">
        <v>0</v>
      </c>
      <c r="G58" s="3">
        <f t="shared" si="0"/>
        <v>319.2</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3400</v>
      </c>
      <c r="D59" s="2">
        <f>'PR-RAS'!E63</f>
        <v>5579.2</v>
      </c>
      <c r="E59" s="2">
        <v>0</v>
      </c>
      <c r="F59" s="2">
        <v>0</v>
      </c>
      <c r="G59" s="3">
        <f t="shared" si="0"/>
        <v>844.38720000000001</v>
      </c>
      <c r="H59" s="3">
        <f t="shared" si="1"/>
        <v>0.1999999999998181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1521214.68</v>
      </c>
      <c r="E60" s="2">
        <v>0</v>
      </c>
      <c r="F60" s="2">
        <v>0</v>
      </c>
      <c r="G60" s="3">
        <f t="shared" si="0"/>
        <v>179503.33223999999</v>
      </c>
      <c r="H60" s="3">
        <f t="shared" si="1"/>
        <v>0.32000000006519258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1521214.68</v>
      </c>
      <c r="E63" s="2">
        <v>0</v>
      </c>
      <c r="F63" s="2">
        <v>0</v>
      </c>
      <c r="G63" s="3">
        <f>(B63/1000)*(C63*1+D63*2)</f>
        <v>188630.62031999999</v>
      </c>
      <c r="H63" s="3">
        <f>ABS(C63-ROUND(C63,0))+ABS(D63-ROUND(D63,0))</f>
        <v>0.32000000006519258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584025.03</v>
      </c>
      <c r="D70" s="2">
        <f>'PR-RAS'!E74</f>
        <v>400680.8</v>
      </c>
      <c r="E70" s="2">
        <v>0</v>
      </c>
      <c r="F70" s="2">
        <v>0</v>
      </c>
      <c r="G70" s="3">
        <f t="shared" si="0"/>
        <v>95591.677469999995</v>
      </c>
      <c r="H70" s="3">
        <f t="shared" si="1"/>
        <v>0.23000000003958121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243331.51</v>
      </c>
      <c r="D71" s="2">
        <f>'PR-RAS'!E75</f>
        <v>245493.28</v>
      </c>
      <c r="E71" s="2">
        <v>0</v>
      </c>
      <c r="F71" s="2">
        <v>0</v>
      </c>
      <c r="G71" s="3">
        <f t="shared" si="0"/>
        <v>51402.264900000009</v>
      </c>
      <c r="H71" s="3">
        <f t="shared" si="1"/>
        <v>0.76999999998952262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340693.52</v>
      </c>
      <c r="D72" s="2">
        <f>'PR-RAS'!E76</f>
        <v>155187.51999999999</v>
      </c>
      <c r="E72" s="2">
        <v>0</v>
      </c>
      <c r="F72" s="2">
        <v>0</v>
      </c>
      <c r="G72" s="3">
        <f t="shared" si="0"/>
        <v>46225.867760000001</v>
      </c>
      <c r="H72" s="3">
        <f t="shared" si="1"/>
        <v>0.95999999999185093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249960.05</v>
      </c>
      <c r="D78" s="2">
        <f>'PR-RAS'!E82</f>
        <v>331964.12999999995</v>
      </c>
      <c r="E78" s="2">
        <v>0</v>
      </c>
      <c r="F78" s="2">
        <v>0</v>
      </c>
      <c r="G78" s="3">
        <f t="shared" si="0"/>
        <v>70369.399869999979</v>
      </c>
      <c r="H78" s="3">
        <f t="shared" si="1"/>
        <v>0.17999999993480742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537.04999999999995</v>
      </c>
      <c r="D79" s="2">
        <f>'PR-RAS'!E83</f>
        <v>27.04</v>
      </c>
      <c r="E79" s="2">
        <v>0</v>
      </c>
      <c r="F79" s="2">
        <v>0</v>
      </c>
      <c r="G79" s="3">
        <f t="shared" si="0"/>
        <v>46.108139999999999</v>
      </c>
      <c r="H79" s="3">
        <f t="shared" si="1"/>
        <v>8.9999999999953673E-2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537.04999999999995</v>
      </c>
      <c r="D82" s="2">
        <f>'PR-RAS'!E86</f>
        <v>27.04</v>
      </c>
      <c r="E82" s="2">
        <v>0</v>
      </c>
      <c r="F82" s="2">
        <v>0</v>
      </c>
      <c r="G82" s="3">
        <f t="shared" si="0"/>
        <v>47.881529999999998</v>
      </c>
      <c r="H82" s="3">
        <f t="shared" si="1"/>
        <v>8.9999999999953673E-2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249423</v>
      </c>
      <c r="D87" s="2">
        <f>'PR-RAS'!E91</f>
        <v>331937.08999999997</v>
      </c>
      <c r="E87" s="2">
        <v>0</v>
      </c>
      <c r="F87" s="2">
        <v>0</v>
      </c>
      <c r="G87" s="3">
        <f t="shared" si="0"/>
        <v>78543.557479999989</v>
      </c>
      <c r="H87" s="3">
        <f t="shared" si="1"/>
        <v>8.999999996740371E-2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15040.6</v>
      </c>
      <c r="D88" s="2">
        <f>'PR-RAS'!E92</f>
        <v>13405</v>
      </c>
      <c r="E88" s="2">
        <v>0</v>
      </c>
      <c r="F88" s="2">
        <v>0</v>
      </c>
      <c r="G88" s="3">
        <f t="shared" si="0"/>
        <v>3641.0021999999994</v>
      </c>
      <c r="H88" s="3">
        <f t="shared" si="1"/>
        <v>0.3999999999996362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234370.79</v>
      </c>
      <c r="D89" s="2">
        <f>'PR-RAS'!E93</f>
        <v>318527.87</v>
      </c>
      <c r="E89" s="2">
        <v>0</v>
      </c>
      <c r="F89" s="2">
        <v>0</v>
      </c>
      <c r="G89" s="3">
        <f t="shared" si="0"/>
        <v>76685.534639999998</v>
      </c>
      <c r="H89" s="3">
        <f t="shared" si="1"/>
        <v>0.33999999999650754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11.61</v>
      </c>
      <c r="D90" s="2">
        <f>'PR-RAS'!E94</f>
        <v>4.22</v>
      </c>
      <c r="E90" s="2">
        <v>0</v>
      </c>
      <c r="F90" s="2">
        <v>0</v>
      </c>
      <c r="G90" s="3">
        <f t="shared" si="0"/>
        <v>1.7844499999999996</v>
      </c>
      <c r="H90" s="3">
        <f t="shared" si="1"/>
        <v>0.61000000000000032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357560.22</v>
      </c>
      <c r="D102" s="2">
        <f>'PR-RAS'!E106</f>
        <v>357673.94</v>
      </c>
      <c r="E102" s="2">
        <v>0</v>
      </c>
      <c r="F102" s="2">
        <v>0</v>
      </c>
      <c r="G102" s="3">
        <f t="shared" si="0"/>
        <v>108363.71810000001</v>
      </c>
      <c r="H102" s="3">
        <f t="shared" si="1"/>
        <v>0.27999999996973202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2186.46</v>
      </c>
      <c r="D103" s="2">
        <f>'PR-RAS'!E107</f>
        <v>644.58999999999992</v>
      </c>
      <c r="E103" s="2">
        <v>0</v>
      </c>
      <c r="F103" s="2">
        <v>0</v>
      </c>
      <c r="G103" s="3">
        <f t="shared" si="0"/>
        <v>354.51527999999996</v>
      </c>
      <c r="H103" s="3">
        <f t="shared" si="1"/>
        <v>0.87000000000011823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989.72</v>
      </c>
      <c r="D105" s="2">
        <f>'PR-RAS'!E109</f>
        <v>5.03</v>
      </c>
      <c r="E105" s="2">
        <v>0</v>
      </c>
      <c r="F105" s="2">
        <v>0</v>
      </c>
      <c r="G105" s="3">
        <f t="shared" si="0"/>
        <v>103.97712</v>
      </c>
      <c r="H105" s="3">
        <f t="shared" si="1"/>
        <v>0.30999999999997296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1196.74</v>
      </c>
      <c r="D107" s="2">
        <f>'PR-RAS'!E111</f>
        <v>639.55999999999995</v>
      </c>
      <c r="E107" s="2">
        <v>0</v>
      </c>
      <c r="F107" s="2">
        <v>0</v>
      </c>
      <c r="G107" s="3">
        <f t="shared" si="0"/>
        <v>262.44115999999997</v>
      </c>
      <c r="H107" s="3">
        <f t="shared" si="1"/>
        <v>0.70000000000004547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209382.54</v>
      </c>
      <c r="D108" s="2">
        <f>'PR-RAS'!E112</f>
        <v>230171.26</v>
      </c>
      <c r="E108" s="2">
        <v>0</v>
      </c>
      <c r="F108" s="2">
        <v>0</v>
      </c>
      <c r="G108" s="3">
        <f t="shared" si="0"/>
        <v>71660.581420000002</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645.82000000000005</v>
      </c>
      <c r="D110" s="2">
        <f>'PR-RAS'!E114</f>
        <v>0</v>
      </c>
      <c r="E110" s="2">
        <v>0</v>
      </c>
      <c r="F110" s="2">
        <v>0</v>
      </c>
      <c r="G110" s="3">
        <f t="shared" si="0"/>
        <v>70.394379999999998</v>
      </c>
      <c r="H110" s="3">
        <f t="shared" si="1"/>
        <v>0.17999999999994998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164401.47</v>
      </c>
      <c r="D111" s="2">
        <f>'PR-RAS'!E115</f>
        <v>196862.93</v>
      </c>
      <c r="E111" s="2">
        <v>0</v>
      </c>
      <c r="F111" s="2">
        <v>0</v>
      </c>
      <c r="G111" s="3">
        <f t="shared" si="0"/>
        <v>61394.006299999994</v>
      </c>
      <c r="H111" s="3">
        <f t="shared" si="1"/>
        <v>0.54000000000814907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44335.25</v>
      </c>
      <c r="D113" s="2">
        <f>'PR-RAS'!E117</f>
        <v>33308.33</v>
      </c>
      <c r="E113" s="2">
        <v>0</v>
      </c>
      <c r="F113" s="2">
        <v>0</v>
      </c>
      <c r="G113" s="3">
        <f t="shared" si="0"/>
        <v>12426.61392</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145991.22</v>
      </c>
      <c r="D116" s="2">
        <f>'PR-RAS'!E120</f>
        <v>126858.09</v>
      </c>
      <c r="E116" s="2">
        <v>0</v>
      </c>
      <c r="F116" s="2">
        <v>0</v>
      </c>
      <c r="G116" s="3">
        <f t="shared" si="0"/>
        <v>45966.351000000002</v>
      </c>
      <c r="H116" s="3">
        <f t="shared" si="1"/>
        <v>0.30999999999767169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6139.91</v>
      </c>
      <c r="D117" s="2">
        <f>'PR-RAS'!E121</f>
        <v>20354.400000000001</v>
      </c>
      <c r="E117" s="2">
        <v>0</v>
      </c>
      <c r="F117" s="2">
        <v>0</v>
      </c>
      <c r="G117" s="3">
        <f t="shared" si="0"/>
        <v>5434.4503600000007</v>
      </c>
      <c r="H117" s="3">
        <f t="shared" si="1"/>
        <v>0.49000000000160071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139851.31</v>
      </c>
      <c r="D118" s="2">
        <f>'PR-RAS'!E122</f>
        <v>106503.69</v>
      </c>
      <c r="E118" s="2">
        <v>0</v>
      </c>
      <c r="F118" s="2">
        <v>0</v>
      </c>
      <c r="G118" s="3">
        <f t="shared" si="0"/>
        <v>41284.46673</v>
      </c>
      <c r="H118" s="3">
        <f t="shared" si="1"/>
        <v>0.61999999999534339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2000</v>
      </c>
      <c r="D121" s="2">
        <f>'PR-RAS'!E125</f>
        <v>0</v>
      </c>
      <c r="E121" s="2">
        <v>0</v>
      </c>
      <c r="F121" s="2">
        <v>0</v>
      </c>
      <c r="G121" s="3">
        <f t="shared" si="0"/>
        <v>240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v>
      </c>
      <c r="D125" s="2">
        <f>'PR-RAS'!E129</f>
        <v>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2000</v>
      </c>
      <c r="D126" s="2">
        <f>'PR-RAS'!E130</f>
        <v>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6082.94</v>
      </c>
      <c r="D136" s="2">
        <f>'PR-RAS'!E140</f>
        <v>4691.13</v>
      </c>
      <c r="E136" s="2">
        <v>0</v>
      </c>
      <c r="F136" s="2">
        <v>0</v>
      </c>
      <c r="G136" s="3">
        <f t="shared" si="0"/>
        <v>2087.8020000000001</v>
      </c>
      <c r="H136" s="3">
        <f t="shared" si="1"/>
        <v>0.19000000000050932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6082.94</v>
      </c>
      <c r="D147" s="2">
        <f>'PR-RAS'!E151</f>
        <v>4691.13</v>
      </c>
      <c r="E147" s="2">
        <v>0</v>
      </c>
      <c r="F147" s="2">
        <v>0</v>
      </c>
      <c r="G147" s="3">
        <f t="shared" si="0"/>
        <v>2257.9191999999998</v>
      </c>
      <c r="H147" s="3">
        <f t="shared" si="1"/>
        <v>0.19000000000050932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3401109.22</v>
      </c>
      <c r="D148" s="2">
        <f>'PR-RAS'!E152</f>
        <v>4541503.6199999992</v>
      </c>
      <c r="E148" s="2">
        <v>0</v>
      </c>
      <c r="F148" s="2">
        <v>0</v>
      </c>
      <c r="G148" s="3">
        <f t="shared" si="0"/>
        <v>1835165.1196199998</v>
      </c>
      <c r="H148" s="3">
        <f t="shared" si="1"/>
        <v>0.60000000102445483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530631.98</v>
      </c>
      <c r="D149" s="2">
        <f>'PR-RAS'!E153</f>
        <v>745059.95000000007</v>
      </c>
      <c r="E149" s="2">
        <v>0</v>
      </c>
      <c r="F149" s="2">
        <v>0</v>
      </c>
      <c r="G149" s="3">
        <f t="shared" si="0"/>
        <v>299071.27824000001</v>
      </c>
      <c r="H149" s="3">
        <f t="shared" si="1"/>
        <v>6.9999999948777258E-2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447847.44</v>
      </c>
      <c r="D150" s="2">
        <f>'PR-RAS'!E154</f>
        <v>616667.37</v>
      </c>
      <c r="E150" s="2">
        <v>0</v>
      </c>
      <c r="F150" s="2">
        <v>0</v>
      </c>
      <c r="G150" s="3">
        <f t="shared" si="0"/>
        <v>250496.14481999999</v>
      </c>
      <c r="H150" s="3">
        <f t="shared" si="1"/>
        <v>0.80999999999767169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447847.44</v>
      </c>
      <c r="D151" s="2">
        <f>'PR-RAS'!E155</f>
        <v>616667.37</v>
      </c>
      <c r="E151" s="2">
        <v>0</v>
      </c>
      <c r="F151" s="2">
        <v>0</v>
      </c>
      <c r="G151" s="3">
        <f t="shared" si="0"/>
        <v>252177.32699999999</v>
      </c>
      <c r="H151" s="3">
        <f t="shared" si="1"/>
        <v>0.80999999999767169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15739.44</v>
      </c>
      <c r="D155" s="2">
        <f>'PR-RAS'!E159</f>
        <v>32461.42</v>
      </c>
      <c r="E155" s="2">
        <v>0</v>
      </c>
      <c r="F155" s="2">
        <v>0</v>
      </c>
      <c r="G155" s="3">
        <f t="shared" si="0"/>
        <v>12421.991119999999</v>
      </c>
      <c r="H155" s="3">
        <f t="shared" si="1"/>
        <v>0.85999999999876309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67045.100000000006</v>
      </c>
      <c r="D156" s="2">
        <f>'PR-RAS'!E160</f>
        <v>95931.16</v>
      </c>
      <c r="E156" s="2">
        <v>0</v>
      </c>
      <c r="F156" s="2">
        <v>0</v>
      </c>
      <c r="G156" s="3">
        <f t="shared" si="0"/>
        <v>40130.650099999999</v>
      </c>
      <c r="H156" s="3">
        <f t="shared" si="1"/>
        <v>0.26000000000931323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67045.100000000006</v>
      </c>
      <c r="D158" s="2">
        <f>'PR-RAS'!E162</f>
        <v>95931.16</v>
      </c>
      <c r="E158" s="2">
        <v>0</v>
      </c>
      <c r="F158" s="2">
        <v>0</v>
      </c>
      <c r="G158" s="3">
        <f t="shared" si="0"/>
        <v>40648.464940000005</v>
      </c>
      <c r="H158" s="3">
        <f t="shared" si="1"/>
        <v>0.26000000000931323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1486694.8600000003</v>
      </c>
      <c r="D160" s="2">
        <f>'PR-RAS'!E164</f>
        <v>2030527.6099999999</v>
      </c>
      <c r="E160" s="2">
        <v>0</v>
      </c>
      <c r="F160" s="2">
        <v>0</v>
      </c>
      <c r="G160" s="3">
        <f t="shared" si="0"/>
        <v>882092.26272</v>
      </c>
      <c r="H160" s="3">
        <f t="shared" si="1"/>
        <v>0.52999999979510903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13418.35</v>
      </c>
      <c r="D161" s="2">
        <f>'PR-RAS'!E165</f>
        <v>21158.79</v>
      </c>
      <c r="E161" s="2">
        <v>0</v>
      </c>
      <c r="F161" s="2">
        <v>0</v>
      </c>
      <c r="G161" s="3">
        <f t="shared" si="0"/>
        <v>8917.7487999999994</v>
      </c>
      <c r="H161" s="3">
        <f t="shared" si="1"/>
        <v>0.55999999999949068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7595.96</v>
      </c>
      <c r="D162" s="2">
        <f>'PR-RAS'!E166</f>
        <v>12948.1</v>
      </c>
      <c r="E162" s="2">
        <v>0</v>
      </c>
      <c r="F162" s="2">
        <v>0</v>
      </c>
      <c r="G162" s="3">
        <f t="shared" si="0"/>
        <v>5392.2377600000009</v>
      </c>
      <c r="H162" s="3">
        <f t="shared" si="1"/>
        <v>0.14000000000032742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2664.89</v>
      </c>
      <c r="D163" s="2">
        <f>'PR-RAS'!E167</f>
        <v>2752.69</v>
      </c>
      <c r="E163" s="2">
        <v>0</v>
      </c>
      <c r="F163" s="2">
        <v>0</v>
      </c>
      <c r="G163" s="3">
        <f t="shared" si="0"/>
        <v>1323.58374</v>
      </c>
      <c r="H163" s="3">
        <f t="shared" si="1"/>
        <v>0.42000000000007276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3157.5</v>
      </c>
      <c r="D164" s="2">
        <f>'PR-RAS'!E168</f>
        <v>5458</v>
      </c>
      <c r="E164" s="2">
        <v>0</v>
      </c>
      <c r="F164" s="2">
        <v>0</v>
      </c>
      <c r="G164" s="3">
        <f t="shared" si="0"/>
        <v>2293.9805000000001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165593.94999999998</v>
      </c>
      <c r="D166" s="2">
        <f>'PR-RAS'!E170</f>
        <v>228647.77</v>
      </c>
      <c r="E166" s="2">
        <v>0</v>
      </c>
      <c r="F166" s="2">
        <v>0</v>
      </c>
      <c r="G166" s="3">
        <f t="shared" si="0"/>
        <v>102776.76585</v>
      </c>
      <c r="H166" s="3">
        <f t="shared" si="1"/>
        <v>0.28000000002793968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22822.99</v>
      </c>
      <c r="D167" s="2">
        <f>'PR-RAS'!E171</f>
        <v>26857.279999999999</v>
      </c>
      <c r="E167" s="2">
        <v>0</v>
      </c>
      <c r="F167" s="2">
        <v>0</v>
      </c>
      <c r="G167" s="3">
        <f t="shared" si="0"/>
        <v>12705.233300000002</v>
      </c>
      <c r="H167" s="3">
        <f t="shared" si="1"/>
        <v>0.28999999999723514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130990.31</v>
      </c>
      <c r="D169" s="2">
        <f>'PR-RAS'!E173</f>
        <v>196713.69</v>
      </c>
      <c r="E169" s="2">
        <v>0</v>
      </c>
      <c r="F169" s="2">
        <v>0</v>
      </c>
      <c r="G169" s="3">
        <f t="shared" si="0"/>
        <v>88102.171919999993</v>
      </c>
      <c r="H169" s="3">
        <f t="shared" si="1"/>
        <v>0.61999999999534339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11780.65</v>
      </c>
      <c r="D171" s="2">
        <f>'PR-RAS'!E175</f>
        <v>5076.8</v>
      </c>
      <c r="E171" s="2">
        <v>0</v>
      </c>
      <c r="F171" s="2">
        <v>0</v>
      </c>
      <c r="G171" s="3">
        <f t="shared" si="0"/>
        <v>3728.8225000000002</v>
      </c>
      <c r="H171" s="3">
        <f t="shared" si="1"/>
        <v>0.5500000000001819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1099994.4300000002</v>
      </c>
      <c r="D174" s="2">
        <f>'PR-RAS'!E178</f>
        <v>1466171.9699999997</v>
      </c>
      <c r="E174" s="2">
        <v>0</v>
      </c>
      <c r="F174" s="2">
        <v>0</v>
      </c>
      <c r="G174" s="3">
        <f t="shared" si="0"/>
        <v>697594.5380099999</v>
      </c>
      <c r="H174" s="3">
        <f t="shared" si="1"/>
        <v>0.46000000042840838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19381.8</v>
      </c>
      <c r="D175" s="2">
        <f>'PR-RAS'!E179</f>
        <v>22335.29</v>
      </c>
      <c r="E175" s="2">
        <v>0</v>
      </c>
      <c r="F175" s="2">
        <v>0</v>
      </c>
      <c r="G175" s="3">
        <f t="shared" si="0"/>
        <v>11145.11412</v>
      </c>
      <c r="H175" s="3">
        <f t="shared" si="1"/>
        <v>0.49000000000160071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657716.97</v>
      </c>
      <c r="D176" s="2">
        <f>'PR-RAS'!E180</f>
        <v>918131.48</v>
      </c>
      <c r="E176" s="2">
        <v>0</v>
      </c>
      <c r="F176" s="2">
        <v>0</v>
      </c>
      <c r="G176" s="3">
        <f t="shared" si="0"/>
        <v>436446.48774999991</v>
      </c>
      <c r="H176" s="3">
        <f t="shared" si="1"/>
        <v>0.51000000000931323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15345.77</v>
      </c>
      <c r="D177" s="2">
        <f>'PR-RAS'!E181</f>
        <v>16993.560000000001</v>
      </c>
      <c r="E177" s="2">
        <v>0</v>
      </c>
      <c r="F177" s="2">
        <v>0</v>
      </c>
      <c r="G177" s="3">
        <f t="shared" si="0"/>
        <v>8682.5886399999999</v>
      </c>
      <c r="H177" s="3">
        <f t="shared" si="1"/>
        <v>0.66999999999825377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89670.25</v>
      </c>
      <c r="D178" s="2">
        <f>'PR-RAS'!E182</f>
        <v>104689.14</v>
      </c>
      <c r="E178" s="2">
        <v>0</v>
      </c>
      <c r="F178" s="2">
        <v>0</v>
      </c>
      <c r="G178" s="3">
        <f t="shared" si="0"/>
        <v>52931.589810000005</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8250</v>
      </c>
      <c r="D179" s="2">
        <f>'PR-RAS'!E183</f>
        <v>8937.5</v>
      </c>
      <c r="E179" s="2">
        <v>0</v>
      </c>
      <c r="F179" s="2">
        <v>0</v>
      </c>
      <c r="G179" s="3">
        <f t="shared" si="0"/>
        <v>4650.25</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11739.61</v>
      </c>
      <c r="D180" s="2">
        <f>'PR-RAS'!E184</f>
        <v>22791.41</v>
      </c>
      <c r="E180" s="2">
        <v>0</v>
      </c>
      <c r="F180" s="2">
        <v>0</v>
      </c>
      <c r="G180" s="3">
        <f t="shared" si="0"/>
        <v>10260.714969999999</v>
      </c>
      <c r="H180" s="3">
        <f t="shared" si="1"/>
        <v>0.7999999999992724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157629.94</v>
      </c>
      <c r="D181" s="2">
        <f>'PR-RAS'!E185</f>
        <v>215039.4</v>
      </c>
      <c r="E181" s="2">
        <v>0</v>
      </c>
      <c r="F181" s="2">
        <v>0</v>
      </c>
      <c r="G181" s="3">
        <f t="shared" si="0"/>
        <v>105787.5732</v>
      </c>
      <c r="H181" s="3">
        <f t="shared" si="1"/>
        <v>0.45999999999185093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19552.310000000001</v>
      </c>
      <c r="D182" s="2">
        <f>'PR-RAS'!E186</f>
        <v>21034.28</v>
      </c>
      <c r="E182" s="2">
        <v>0</v>
      </c>
      <c r="F182" s="2">
        <v>0</v>
      </c>
      <c r="G182" s="3">
        <f t="shared" si="0"/>
        <v>11153.377469999999</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120707.78</v>
      </c>
      <c r="D183" s="2">
        <f>'PR-RAS'!E187</f>
        <v>136219.91</v>
      </c>
      <c r="E183" s="2">
        <v>0</v>
      </c>
      <c r="F183" s="2">
        <v>0</v>
      </c>
      <c r="G183" s="3">
        <f t="shared" si="0"/>
        <v>71552.863199999993</v>
      </c>
      <c r="H183" s="3">
        <f t="shared" si="1"/>
        <v>0.30999999999767169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207688.13</v>
      </c>
      <c r="D190" s="2">
        <f>'PR-RAS'!E194</f>
        <v>314549.08</v>
      </c>
      <c r="E190" s="2">
        <v>0</v>
      </c>
      <c r="F190" s="2">
        <v>0</v>
      </c>
      <c r="G190" s="3">
        <f t="shared" si="0"/>
        <v>158152.60881000001</v>
      </c>
      <c r="H190" s="3">
        <f t="shared" si="1"/>
        <v>0.21000000002095476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8783.2900000000009</v>
      </c>
      <c r="D191" s="2">
        <f>'PR-RAS'!E195</f>
        <v>26352.43</v>
      </c>
      <c r="E191" s="2">
        <v>0</v>
      </c>
      <c r="F191" s="2">
        <v>0</v>
      </c>
      <c r="G191" s="3">
        <f t="shared" si="0"/>
        <v>11682.7485</v>
      </c>
      <c r="H191" s="3">
        <f t="shared" si="1"/>
        <v>0.72000000000116415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2776.71</v>
      </c>
      <c r="D192" s="2">
        <f>'PR-RAS'!E196</f>
        <v>3193.47</v>
      </c>
      <c r="E192" s="2">
        <v>0</v>
      </c>
      <c r="F192" s="2">
        <v>0</v>
      </c>
      <c r="G192" s="3">
        <f t="shared" si="0"/>
        <v>1750.2571499999999</v>
      </c>
      <c r="H192" s="3">
        <f t="shared" si="1"/>
        <v>0.75999999999976353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29036.33</v>
      </c>
      <c r="D193" s="2">
        <f>'PR-RAS'!E197</f>
        <v>39153.26</v>
      </c>
      <c r="E193" s="2">
        <v>0</v>
      </c>
      <c r="F193" s="2">
        <v>0</v>
      </c>
      <c r="G193" s="3">
        <f t="shared" si="0"/>
        <v>20609.827200000003</v>
      </c>
      <c r="H193" s="3">
        <f t="shared" si="1"/>
        <v>0.5900000000037835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2654.48</v>
      </c>
      <c r="D194" s="2">
        <f>'PR-RAS'!E198</f>
        <v>1387.24</v>
      </c>
      <c r="E194" s="2">
        <v>0</v>
      </c>
      <c r="F194" s="2">
        <v>0</v>
      </c>
      <c r="G194" s="3">
        <f t="shared" si="0"/>
        <v>1047.78928</v>
      </c>
      <c r="H194" s="3">
        <f t="shared" si="1"/>
        <v>0.72000000000002728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31010.639999999999</v>
      </c>
      <c r="D195" s="2">
        <f>'PR-RAS'!E199</f>
        <v>29583.66</v>
      </c>
      <c r="E195" s="2">
        <v>0</v>
      </c>
      <c r="F195" s="2">
        <v>0</v>
      </c>
      <c r="G195" s="3">
        <f t="shared" si="0"/>
        <v>17494.524239999999</v>
      </c>
      <c r="H195" s="3">
        <f t="shared" si="1"/>
        <v>0.7000000000007276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133426.68</v>
      </c>
      <c r="D197" s="2">
        <f>'PR-RAS'!E201</f>
        <v>214879.02</v>
      </c>
      <c r="E197" s="2">
        <v>0</v>
      </c>
      <c r="F197" s="2">
        <v>0</v>
      </c>
      <c r="G197" s="3">
        <f t="shared" si="0"/>
        <v>110384.20512</v>
      </c>
      <c r="H197" s="3">
        <f t="shared" si="1"/>
        <v>0.33999999999650754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46859.9</v>
      </c>
      <c r="D198" s="2">
        <f>'PR-RAS'!E202</f>
        <v>48179.57</v>
      </c>
      <c r="E198" s="2">
        <v>0</v>
      </c>
      <c r="F198" s="2">
        <v>0</v>
      </c>
      <c r="G198" s="3">
        <f t="shared" si="0"/>
        <v>28214.150880000001</v>
      </c>
      <c r="H198" s="3">
        <f t="shared" si="1"/>
        <v>0.52999999999883585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30979.71</v>
      </c>
      <c r="D204" s="2">
        <f>'PR-RAS'!E208</f>
        <v>28918.42</v>
      </c>
      <c r="E204" s="2">
        <v>0</v>
      </c>
      <c r="F204" s="2">
        <v>0</v>
      </c>
      <c r="G204" s="3">
        <f t="shared" si="0"/>
        <v>18029.75965</v>
      </c>
      <c r="H204" s="3">
        <f t="shared" si="1"/>
        <v>0.70999999999912689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30979.71</v>
      </c>
      <c r="D206" s="2">
        <f>'PR-RAS'!E210</f>
        <v>28918.42</v>
      </c>
      <c r="E206" s="2">
        <v>0</v>
      </c>
      <c r="F206" s="2">
        <v>0</v>
      </c>
      <c r="G206" s="3">
        <f t="shared" si="0"/>
        <v>18207.392749999995</v>
      </c>
      <c r="H206" s="3">
        <f t="shared" si="1"/>
        <v>0.70999999999912689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15880.19</v>
      </c>
      <c r="D212" s="2">
        <f>'PR-RAS'!E216</f>
        <v>19261.150000000001</v>
      </c>
      <c r="E212" s="2">
        <v>0</v>
      </c>
      <c r="F212" s="2">
        <v>0</v>
      </c>
      <c r="G212" s="3">
        <f t="shared" si="0"/>
        <v>11478.92539</v>
      </c>
      <c r="H212" s="3">
        <f t="shared" si="1"/>
        <v>0.34000000000196451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7984.8</v>
      </c>
      <c r="D213" s="2">
        <f>'PR-RAS'!E217</f>
        <v>19223.310000000001</v>
      </c>
      <c r="E213" s="2">
        <v>0</v>
      </c>
      <c r="F213" s="2">
        <v>0</v>
      </c>
      <c r="G213" s="3">
        <f t="shared" si="0"/>
        <v>9843.4610400000001</v>
      </c>
      <c r="H213" s="3">
        <f t="shared" si="1"/>
        <v>0.51000000000112777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7895.39</v>
      </c>
      <c r="D215" s="2">
        <f>'PR-RAS'!E219</f>
        <v>37.840000000000003</v>
      </c>
      <c r="E215" s="2">
        <v>0</v>
      </c>
      <c r="F215" s="2">
        <v>0</v>
      </c>
      <c r="G215" s="3">
        <f t="shared" si="0"/>
        <v>1705.80898</v>
      </c>
      <c r="H215" s="3">
        <f t="shared" si="1"/>
        <v>0.55000000000032401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77.209999999999994</v>
      </c>
      <c r="E217" s="2">
        <v>0</v>
      </c>
      <c r="F217" s="2">
        <v>0</v>
      </c>
      <c r="G217" s="3">
        <f t="shared" si="0"/>
        <v>33.35472</v>
      </c>
      <c r="H217" s="3">
        <f t="shared" si="1"/>
        <v>0.20999999999999375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77.209999999999994</v>
      </c>
      <c r="E221" s="2">
        <v>0</v>
      </c>
      <c r="F221" s="2">
        <v>0</v>
      </c>
      <c r="G221" s="3">
        <f t="shared" si="0"/>
        <v>33.9724</v>
      </c>
      <c r="H221" s="3">
        <f t="shared" si="1"/>
        <v>0.20999999999999375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77.209999999999994</v>
      </c>
      <c r="E224" s="2">
        <v>0</v>
      </c>
      <c r="F224" s="2">
        <v>0</v>
      </c>
      <c r="G224" s="3">
        <f t="shared" si="0"/>
        <v>34.435659999999999</v>
      </c>
      <c r="H224" s="3">
        <f t="shared" si="1"/>
        <v>0.20999999999999375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638955.84</v>
      </c>
      <c r="D226" s="2">
        <f>'PR-RAS'!E230</f>
        <v>867786.86</v>
      </c>
      <c r="E226" s="2">
        <v>0</v>
      </c>
      <c r="F226" s="2">
        <v>0</v>
      </c>
      <c r="G226" s="3">
        <f t="shared" si="0"/>
        <v>534269.15100000007</v>
      </c>
      <c r="H226" s="3">
        <f t="shared" si="1"/>
        <v>0.30000000004656613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6660</v>
      </c>
      <c r="D242" s="2">
        <f>'PR-RAS'!E246</f>
        <v>0</v>
      </c>
      <c r="E242" s="2">
        <v>0</v>
      </c>
      <c r="F242" s="2">
        <v>0</v>
      </c>
      <c r="G242" s="3">
        <f t="shared" si="0"/>
        <v>1605.06</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6660</v>
      </c>
      <c r="D243" s="2">
        <f>'PR-RAS'!E247</f>
        <v>0</v>
      </c>
      <c r="E243" s="2">
        <v>0</v>
      </c>
      <c r="F243" s="2">
        <v>0</v>
      </c>
      <c r="G243" s="3">
        <f t="shared" si="0"/>
        <v>1611.72</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632295.84</v>
      </c>
      <c r="D246" s="2">
        <f>'PR-RAS'!E250</f>
        <v>867786.86</v>
      </c>
      <c r="E246" s="2">
        <v>0</v>
      </c>
      <c r="F246" s="2">
        <v>0</v>
      </c>
      <c r="G246" s="3">
        <f t="shared" si="0"/>
        <v>580128.04220000003</v>
      </c>
      <c r="H246" s="3">
        <f t="shared" si="1"/>
        <v>0.30000000004656613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632295.84</v>
      </c>
      <c r="D247" s="2">
        <f>'PR-RAS'!E251</f>
        <v>867786.86</v>
      </c>
      <c r="E247" s="2">
        <v>0</v>
      </c>
      <c r="F247" s="2">
        <v>0</v>
      </c>
      <c r="G247" s="3">
        <f t="shared" si="0"/>
        <v>582495.91176000005</v>
      </c>
      <c r="H247" s="3">
        <f t="shared" si="1"/>
        <v>0.30000000004656613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433379.57999999996</v>
      </c>
      <c r="D258" s="2">
        <f>'PR-RAS'!E262</f>
        <v>534625.61</v>
      </c>
      <c r="E258" s="2">
        <v>0</v>
      </c>
      <c r="F258" s="2">
        <v>0</v>
      </c>
      <c r="G258" s="3">
        <f t="shared" si="0"/>
        <v>386176.11559999996</v>
      </c>
      <c r="H258" s="3">
        <f t="shared" si="1"/>
        <v>0.81000000005587935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433379.57999999996</v>
      </c>
      <c r="D265" s="2">
        <f>'PR-RAS'!E269</f>
        <v>534625.61</v>
      </c>
      <c r="E265" s="2">
        <v>0</v>
      </c>
      <c r="F265" s="2">
        <v>0</v>
      </c>
      <c r="G265" s="3">
        <f t="shared" si="0"/>
        <v>396694.53119999997</v>
      </c>
      <c r="H265" s="3">
        <f t="shared" si="1"/>
        <v>0.81000000005587935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311339.86</v>
      </c>
      <c r="D266" s="2">
        <f>'PR-RAS'!E270</f>
        <v>375326.2</v>
      </c>
      <c r="E266" s="2">
        <v>0</v>
      </c>
      <c r="F266" s="2">
        <v>0</v>
      </c>
      <c r="G266" s="3">
        <f t="shared" si="0"/>
        <v>281427.94890000002</v>
      </c>
      <c r="H266" s="3">
        <f t="shared" si="1"/>
        <v>0.34000000002561137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122039.72</v>
      </c>
      <c r="D267" s="2">
        <f>'PR-RAS'!E271</f>
        <v>159299.41</v>
      </c>
      <c r="E267" s="2">
        <v>0</v>
      </c>
      <c r="F267" s="2">
        <v>0</v>
      </c>
      <c r="G267" s="3">
        <f t="shared" si="0"/>
        <v>117209.85164000002</v>
      </c>
      <c r="H267" s="3">
        <f t="shared" si="1"/>
        <v>0.69000000000232831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264587.06</v>
      </c>
      <c r="D269" s="2">
        <f>'PR-RAS'!E273</f>
        <v>315246.81000000006</v>
      </c>
      <c r="E269" s="2">
        <v>0</v>
      </c>
      <c r="F269" s="2">
        <v>0</v>
      </c>
      <c r="G269" s="3">
        <f t="shared" si="0"/>
        <v>239881.62224000006</v>
      </c>
      <c r="H269" s="3">
        <f t="shared" si="1"/>
        <v>0.24999999994179234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250963.14</v>
      </c>
      <c r="D270" s="2">
        <f>'PR-RAS'!E274</f>
        <v>315246.81000000006</v>
      </c>
      <c r="E270" s="2">
        <v>0</v>
      </c>
      <c r="F270" s="2">
        <v>0</v>
      </c>
      <c r="G270" s="3">
        <f t="shared" si="0"/>
        <v>237111.86844000005</v>
      </c>
      <c r="H270" s="3">
        <f t="shared" si="1"/>
        <v>0.32999999995809048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248388.48000000001</v>
      </c>
      <c r="D271" s="2">
        <f>'PR-RAS'!E275</f>
        <v>311122.03000000003</v>
      </c>
      <c r="E271" s="2">
        <v>0</v>
      </c>
      <c r="F271" s="2">
        <v>0</v>
      </c>
      <c r="G271" s="3">
        <f t="shared" si="0"/>
        <v>235070.78580000001</v>
      </c>
      <c r="H271" s="3">
        <f t="shared" si="1"/>
        <v>0.51000000003841706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2574.66</v>
      </c>
      <c r="D272" s="2">
        <f>'PR-RAS'!E276</f>
        <v>4124.78</v>
      </c>
      <c r="E272" s="2">
        <v>0</v>
      </c>
      <c r="F272" s="2">
        <v>0</v>
      </c>
      <c r="G272" s="3">
        <f t="shared" si="0"/>
        <v>2933.3636200000001</v>
      </c>
      <c r="H272" s="3">
        <f t="shared" si="1"/>
        <v>0.56000000000040018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13623.92</v>
      </c>
      <c r="D279" s="2">
        <f>'PR-RAS'!E283</f>
        <v>0</v>
      </c>
      <c r="E279" s="2">
        <v>0</v>
      </c>
      <c r="F279" s="2">
        <v>0</v>
      </c>
      <c r="G279" s="3">
        <f t="shared" si="12"/>
        <v>3787.4497600000004</v>
      </c>
      <c r="H279" s="3">
        <f t="shared" si="13"/>
        <v>7.999999999992724E-2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13623.92</v>
      </c>
      <c r="D280" s="2">
        <f>'PR-RAS'!E284</f>
        <v>0</v>
      </c>
      <c r="E280" s="2">
        <v>0</v>
      </c>
      <c r="F280" s="2">
        <v>0</v>
      </c>
      <c r="G280" s="3">
        <f t="shared" si="12"/>
        <v>3801.0736800000004</v>
      </c>
      <c r="H280" s="3">
        <f t="shared" si="13"/>
        <v>7.999999999992724E-2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3401109.22</v>
      </c>
      <c r="D295" s="2">
        <f>'PR-RAS'!E299</f>
        <v>4541503.6199999992</v>
      </c>
      <c r="E295" s="2">
        <v>0</v>
      </c>
      <c r="F295" s="2">
        <v>0</v>
      </c>
      <c r="G295" s="3">
        <f t="shared" si="12"/>
        <v>3670330.2392399996</v>
      </c>
      <c r="H295" s="3">
        <f t="shared" si="13"/>
        <v>0.60000000102445483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1615343.23</v>
      </c>
      <c r="D296" s="2">
        <f>'PR-RAS'!E300</f>
        <v>1065358.7500000009</v>
      </c>
      <c r="E296" s="2">
        <v>0</v>
      </c>
      <c r="F296" s="2">
        <v>0</v>
      </c>
      <c r="G296" s="3">
        <f t="shared" si="12"/>
        <v>1105087.9153500004</v>
      </c>
      <c r="H296" s="3">
        <f t="shared" si="13"/>
        <v>0.47999999905005097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771451.58</v>
      </c>
      <c r="D298" s="2">
        <f>'PR-RAS'!E302</f>
        <v>1888658.23</v>
      </c>
      <c r="E298" s="2">
        <v>0</v>
      </c>
      <c r="F298" s="2">
        <v>0</v>
      </c>
      <c r="G298" s="3">
        <f t="shared" si="12"/>
        <v>1350984.10788</v>
      </c>
      <c r="H298" s="3">
        <f t="shared" si="13"/>
        <v>0.65000000002328306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6034737.2400000002</v>
      </c>
      <c r="D300" s="2">
        <f>'PR-RAS'!E304</f>
        <v>6024502</v>
      </c>
      <c r="E300" s="2">
        <v>0</v>
      </c>
      <c r="F300" s="2">
        <v>0</v>
      </c>
      <c r="G300" s="3">
        <f t="shared" si="12"/>
        <v>5407038.6307600001</v>
      </c>
      <c r="H300" s="3">
        <f t="shared" si="13"/>
        <v>0.24000000022351742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50674.16</v>
      </c>
      <c r="D303" s="2">
        <f>'PR-RAS'!E308</f>
        <v>40239.599999999999</v>
      </c>
      <c r="E303" s="2">
        <v>0</v>
      </c>
      <c r="F303" s="2">
        <v>0</v>
      </c>
      <c r="G303" s="3">
        <f t="shared" si="12"/>
        <v>39608.314719999995</v>
      </c>
      <c r="H303" s="3">
        <f t="shared" si="13"/>
        <v>0.56000000000494765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50674.16</v>
      </c>
      <c r="D304" s="2">
        <f>'PR-RAS'!E309</f>
        <v>40239.599999999999</v>
      </c>
      <c r="E304" s="2">
        <v>0</v>
      </c>
      <c r="F304" s="2">
        <v>0</v>
      </c>
      <c r="G304" s="3">
        <f t="shared" si="12"/>
        <v>39739.468079999991</v>
      </c>
      <c r="H304" s="3">
        <f t="shared" si="13"/>
        <v>0.56000000000494765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50674.16</v>
      </c>
      <c r="D305" s="2">
        <f>'PR-RAS'!E310</f>
        <v>40239.599999999999</v>
      </c>
      <c r="E305" s="2">
        <v>0</v>
      </c>
      <c r="F305" s="2">
        <v>0</v>
      </c>
      <c r="G305" s="3">
        <f t="shared" si="12"/>
        <v>39870.621439999995</v>
      </c>
      <c r="H305" s="3">
        <f t="shared" si="13"/>
        <v>0.56000000000494765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50674.16</v>
      </c>
      <c r="D306" s="2">
        <f>'PR-RAS'!E311</f>
        <v>40239.599999999999</v>
      </c>
      <c r="E306" s="2">
        <v>0</v>
      </c>
      <c r="F306" s="2">
        <v>0</v>
      </c>
      <c r="G306" s="3">
        <f t="shared" si="12"/>
        <v>40001.774799999992</v>
      </c>
      <c r="H306" s="3">
        <f t="shared" si="13"/>
        <v>0.56000000000494765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2103077.5</v>
      </c>
      <c r="D355" s="2">
        <f>'PR-RAS'!E360</f>
        <v>2292366.06</v>
      </c>
      <c r="E355" s="2">
        <v>0</v>
      </c>
      <c r="F355" s="2">
        <v>0</v>
      </c>
      <c r="G355" s="3">
        <f t="shared" si="12"/>
        <v>2367484.6054799999</v>
      </c>
      <c r="H355" s="3">
        <f t="shared" si="13"/>
        <v>0.56000000005587935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69288.75</v>
      </c>
      <c r="D356" s="2">
        <f>'PR-RAS'!E361</f>
        <v>53452.5</v>
      </c>
      <c r="E356" s="2">
        <v>0</v>
      </c>
      <c r="F356" s="2">
        <v>0</v>
      </c>
      <c r="G356" s="3">
        <f t="shared" si="12"/>
        <v>62548.78125</v>
      </c>
      <c r="H356" s="3">
        <f t="shared" si="13"/>
        <v>0.75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69288.75</v>
      </c>
      <c r="D361" s="2">
        <f>'PR-RAS'!E366</f>
        <v>53452.5</v>
      </c>
      <c r="E361" s="2">
        <v>0</v>
      </c>
      <c r="F361" s="2">
        <v>0</v>
      </c>
      <c r="G361" s="3">
        <f t="shared" si="12"/>
        <v>63429.75</v>
      </c>
      <c r="H361" s="3">
        <f t="shared" si="13"/>
        <v>0.75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69288.75</v>
      </c>
      <c r="D367" s="2">
        <f>'PR-RAS'!E372</f>
        <v>53452.5</v>
      </c>
      <c r="E367" s="2">
        <v>0</v>
      </c>
      <c r="F367" s="2">
        <v>0</v>
      </c>
      <c r="G367" s="3">
        <f t="shared" si="12"/>
        <v>64486.912499999999</v>
      </c>
      <c r="H367" s="3">
        <f t="shared" si="13"/>
        <v>0.75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1551561.4300000002</v>
      </c>
      <c r="D368" s="2">
        <f>'PR-RAS'!E373</f>
        <v>1953459.1400000001</v>
      </c>
      <c r="E368" s="2">
        <v>0</v>
      </c>
      <c r="F368" s="2">
        <v>0</v>
      </c>
      <c r="G368" s="3">
        <f t="shared" si="12"/>
        <v>2003262.0535700002</v>
      </c>
      <c r="H368" s="3">
        <f t="shared" si="13"/>
        <v>0.57000000029802322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1520502.59</v>
      </c>
      <c r="D369" s="2">
        <f>'PR-RAS'!E374</f>
        <v>1842006.34</v>
      </c>
      <c r="E369" s="2">
        <v>0</v>
      </c>
      <c r="F369" s="2">
        <v>0</v>
      </c>
      <c r="G369" s="3">
        <f t="shared" si="12"/>
        <v>1915261.6193600001</v>
      </c>
      <c r="H369" s="3">
        <f t="shared" si="13"/>
        <v>0.75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1421503.75</v>
      </c>
      <c r="D371" s="2">
        <f>'PR-RAS'!E376</f>
        <v>107931.5</v>
      </c>
      <c r="E371" s="2">
        <v>0</v>
      </c>
      <c r="F371" s="2">
        <v>0</v>
      </c>
      <c r="G371" s="3">
        <f t="shared" si="12"/>
        <v>605825.69750000001</v>
      </c>
      <c r="H371" s="3">
        <f t="shared" si="13"/>
        <v>0.75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37662.03</v>
      </c>
      <c r="E372" s="2">
        <v>0</v>
      </c>
      <c r="F372" s="2">
        <v>0</v>
      </c>
      <c r="G372" s="3">
        <f t="shared" si="12"/>
        <v>27945.226259999999</v>
      </c>
      <c r="H372" s="3">
        <f t="shared" si="13"/>
        <v>2.9999999998835847E-2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98998.84</v>
      </c>
      <c r="D373" s="2">
        <f>'PR-RAS'!E378</f>
        <v>1696412.81</v>
      </c>
      <c r="E373" s="2">
        <v>0</v>
      </c>
      <c r="F373" s="2">
        <v>0</v>
      </c>
      <c r="G373" s="3">
        <f t="shared" si="12"/>
        <v>1298958.69912</v>
      </c>
      <c r="H373" s="3">
        <f t="shared" si="13"/>
        <v>0.34999999994761311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31058.839999999997</v>
      </c>
      <c r="D374" s="2">
        <f>'PR-RAS'!E379</f>
        <v>27229.599999999999</v>
      </c>
      <c r="E374" s="2">
        <v>0</v>
      </c>
      <c r="F374" s="2">
        <v>0</v>
      </c>
      <c r="G374" s="3">
        <f t="shared" si="12"/>
        <v>31898.228919999998</v>
      </c>
      <c r="H374" s="3">
        <f t="shared" si="13"/>
        <v>0.56000000000494765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2891.92</v>
      </c>
      <c r="D375" s="2">
        <f>'PR-RAS'!E380</f>
        <v>1592.91</v>
      </c>
      <c r="E375" s="2">
        <v>0</v>
      </c>
      <c r="F375" s="2">
        <v>0</v>
      </c>
      <c r="G375" s="3">
        <f t="shared" si="12"/>
        <v>2273.07476</v>
      </c>
      <c r="H375" s="3">
        <f t="shared" si="13"/>
        <v>0.16999999999984539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28166.92</v>
      </c>
      <c r="D381" s="2">
        <f>'PR-RAS'!E386</f>
        <v>25636.69</v>
      </c>
      <c r="E381" s="2">
        <v>0</v>
      </c>
      <c r="F381" s="2">
        <v>0</v>
      </c>
      <c r="G381" s="3">
        <f t="shared" si="12"/>
        <v>30187.313999999995</v>
      </c>
      <c r="H381" s="3">
        <f t="shared" si="13"/>
        <v>0.3900000000030559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84223.2</v>
      </c>
      <c r="E393" s="2">
        <v>0</v>
      </c>
      <c r="F393" s="2">
        <v>0</v>
      </c>
      <c r="G393" s="3">
        <f t="shared" si="12"/>
        <v>66030.988800000006</v>
      </c>
      <c r="H393" s="3">
        <f t="shared" si="13"/>
        <v>0.19999999999708962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84223.2</v>
      </c>
      <c r="E394" s="2">
        <v>0</v>
      </c>
      <c r="F394" s="2">
        <v>0</v>
      </c>
      <c r="G394" s="3">
        <f t="shared" si="12"/>
        <v>66199.435200000007</v>
      </c>
      <c r="H394" s="3">
        <f t="shared" si="13"/>
        <v>0.19999999999708962</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482227.32</v>
      </c>
      <c r="D407" s="2">
        <f>'PR-RAS'!E412</f>
        <v>285454.42</v>
      </c>
      <c r="E407" s="2">
        <v>0</v>
      </c>
      <c r="F407" s="2">
        <v>0</v>
      </c>
      <c r="G407" s="3">
        <f t="shared" si="12"/>
        <v>427573.28096</v>
      </c>
      <c r="H407" s="3">
        <f t="shared" si="13"/>
        <v>0.73999999999068677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482227.32</v>
      </c>
      <c r="D408" s="2">
        <f>'PR-RAS'!E413</f>
        <v>285454.42</v>
      </c>
      <c r="E408" s="2">
        <v>0</v>
      </c>
      <c r="F408" s="2">
        <v>0</v>
      </c>
      <c r="G408" s="3">
        <f t="shared" si="12"/>
        <v>428626.41711999994</v>
      </c>
      <c r="H408" s="3">
        <f t="shared" si="13"/>
        <v>0.73999999999068677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2052403.34</v>
      </c>
      <c r="D413" s="2">
        <f>'PR-RAS'!E418</f>
        <v>2252126.46</v>
      </c>
      <c r="E413" s="2">
        <v>0</v>
      </c>
      <c r="F413" s="2">
        <v>0</v>
      </c>
      <c r="G413" s="3">
        <f t="shared" si="12"/>
        <v>2701342.3791199997</v>
      </c>
      <c r="H413" s="3">
        <f t="shared" si="13"/>
        <v>0.80000000004656613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894635.61</v>
      </c>
      <c r="D415" s="2">
        <f>'PR-RAS'!E420</f>
        <v>2461348.7000000002</v>
      </c>
      <c r="E415" s="2">
        <v>0</v>
      </c>
      <c r="F415" s="2">
        <v>0</v>
      </c>
      <c r="G415" s="3">
        <f t="shared" si="12"/>
        <v>2408375.8661400001</v>
      </c>
      <c r="H415" s="3">
        <f t="shared" si="13"/>
        <v>0.68999999982770532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23177.99</v>
      </c>
      <c r="D416" s="2">
        <f>'PR-RAS'!E421</f>
        <v>44157.88</v>
      </c>
      <c r="E416" s="2">
        <v>0</v>
      </c>
      <c r="F416" s="2">
        <v>0</v>
      </c>
      <c r="G416" s="3">
        <f t="shared" si="12"/>
        <v>46269.90625</v>
      </c>
      <c r="H416" s="3">
        <f t="shared" si="13"/>
        <v>0.13000000000101863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5067126.6100000003</v>
      </c>
      <c r="D417" s="2">
        <f>'PR-RAS'!E422</f>
        <v>5647101.9699999997</v>
      </c>
      <c r="E417" s="2">
        <v>0</v>
      </c>
      <c r="F417" s="2">
        <v>0</v>
      </c>
      <c r="G417" s="3">
        <f t="shared" si="12"/>
        <v>6806313.5088</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5504186.7200000007</v>
      </c>
      <c r="D418" s="2">
        <f>'PR-RAS'!E423</f>
        <v>6833869.6799999997</v>
      </c>
      <c r="E418" s="2">
        <v>0</v>
      </c>
      <c r="F418" s="2">
        <v>0</v>
      </c>
      <c r="G418" s="3">
        <f t="shared" si="12"/>
        <v>7994693.1753599988</v>
      </c>
      <c r="H418" s="3">
        <f t="shared" si="13"/>
        <v>0.59999999962747097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437060.11000000034</v>
      </c>
      <c r="D420" s="2">
        <f>'PR-RAS'!E425</f>
        <v>1186767.71</v>
      </c>
      <c r="E420" s="2">
        <v>0</v>
      </c>
      <c r="F420" s="2">
        <v>0</v>
      </c>
      <c r="G420" s="3">
        <f t="shared" si="12"/>
        <v>1177639.5270700001</v>
      </c>
      <c r="H420" s="3">
        <f t="shared" si="13"/>
        <v>0.40000000037252903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123184.03000000003</v>
      </c>
      <c r="D422" s="2">
        <f>'PR-RAS'!E427</f>
        <v>572690.4700000002</v>
      </c>
      <c r="E422" s="2">
        <v>0</v>
      </c>
      <c r="F422" s="2">
        <v>0</v>
      </c>
      <c r="G422" s="3">
        <f t="shared" si="12"/>
        <v>534065.85237000021</v>
      </c>
      <c r="H422" s="3">
        <f t="shared" si="13"/>
        <v>0.50000000023283064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6057915.2300000004</v>
      </c>
      <c r="D423" s="2">
        <f>'PR-RAS'!E428</f>
        <v>6068659.8799999999</v>
      </c>
      <c r="E423" s="2">
        <v>0</v>
      </c>
      <c r="F423" s="2">
        <v>0</v>
      </c>
      <c r="G423" s="3">
        <f t="shared" si="12"/>
        <v>7678389.1657800004</v>
      </c>
      <c r="H423" s="3">
        <f t="shared" si="13"/>
        <v>0.35000000055879354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1584155.58</v>
      </c>
      <c r="E424" s="2">
        <v>0</v>
      </c>
      <c r="F424" s="2">
        <v>0</v>
      </c>
      <c r="G424" s="3">
        <f t="shared" si="12"/>
        <v>1340195.6206799999</v>
      </c>
      <c r="H424" s="3">
        <f t="shared" si="13"/>
        <v>0.41999999992549419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188250</v>
      </c>
      <c r="E473" s="2">
        <v>0</v>
      </c>
      <c r="F473" s="2">
        <v>0</v>
      </c>
      <c r="G473" s="3">
        <f t="shared" si="12"/>
        <v>177708</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188250</v>
      </c>
      <c r="E478" s="2">
        <v>0</v>
      </c>
      <c r="F478" s="2">
        <v>0</v>
      </c>
      <c r="G478" s="3">
        <f t="shared" si="12"/>
        <v>179590.5</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1395905.58</v>
      </c>
      <c r="E485" s="2">
        <v>0</v>
      </c>
      <c r="F485" s="2">
        <v>0</v>
      </c>
      <c r="G485" s="3">
        <f t="shared" si="12"/>
        <v>1351236.6014400001</v>
      </c>
      <c r="H485" s="3">
        <f t="shared" si="13"/>
        <v>0.41999999992549419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1395905.58</v>
      </c>
      <c r="E496" s="2">
        <v>0</v>
      </c>
      <c r="F496" s="2">
        <v>0</v>
      </c>
      <c r="G496" s="3">
        <f t="shared" si="12"/>
        <v>1381946.5242000001</v>
      </c>
      <c r="H496" s="3">
        <f t="shared" si="13"/>
        <v>0.41999999992549419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1395905.58</v>
      </c>
      <c r="E497" s="2">
        <v>0</v>
      </c>
      <c r="F497" s="2">
        <v>0</v>
      </c>
      <c r="G497" s="3">
        <f t="shared" si="12"/>
        <v>1384738.3353600001</v>
      </c>
      <c r="H497" s="3">
        <f t="shared" si="13"/>
        <v>0.41999999992549419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449560.55000000005</v>
      </c>
      <c r="D529" s="2">
        <f>'PR-RAS'!E535</f>
        <v>204515.05</v>
      </c>
      <c r="E529" s="2">
        <v>0</v>
      </c>
      <c r="F529" s="2">
        <v>0</v>
      </c>
      <c r="G529" s="3">
        <f t="shared" ref="G529:G836" si="14">(B529/1000)*(C529*1+D529*2)</f>
        <v>453335.86320000002</v>
      </c>
      <c r="H529" s="3">
        <f t="shared" ref="H529:H836" si="15">ABS(C529-ROUND(C529,0))+ABS(D529-ROUND(D529,0))</f>
        <v>0.49999999994179234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35000</v>
      </c>
      <c r="D578" s="2">
        <f>'PR-RAS'!E584</f>
        <v>0</v>
      </c>
      <c r="E578" s="2">
        <v>0</v>
      </c>
      <c r="F578" s="2">
        <v>0</v>
      </c>
      <c r="G578" s="3">
        <f t="shared" si="14"/>
        <v>20195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35000</v>
      </c>
      <c r="D583" s="2">
        <f>'PR-RAS'!E589</f>
        <v>0</v>
      </c>
      <c r="E583" s="2">
        <v>0</v>
      </c>
      <c r="F583" s="2">
        <v>0</v>
      </c>
      <c r="G583" s="3">
        <f t="shared" si="14"/>
        <v>20370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35000</v>
      </c>
      <c r="D584" s="2">
        <f>'PR-RAS'!E590</f>
        <v>0</v>
      </c>
      <c r="E584" s="2">
        <v>0</v>
      </c>
      <c r="F584" s="2">
        <v>0</v>
      </c>
      <c r="G584" s="3">
        <f t="shared" si="14"/>
        <v>20405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414560.55000000005</v>
      </c>
      <c r="D591" s="2">
        <f>'PR-RAS'!E597</f>
        <v>204515.05</v>
      </c>
      <c r="E591" s="2">
        <v>0</v>
      </c>
      <c r="F591" s="2">
        <v>0</v>
      </c>
      <c r="G591" s="3">
        <f t="shared" si="14"/>
        <v>485918.48349999997</v>
      </c>
      <c r="H591" s="3">
        <f t="shared" si="15"/>
        <v>0.49999999994179234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293660.64</v>
      </c>
      <c r="D597" s="2">
        <f>'PR-RAS'!E603</f>
        <v>204515.05</v>
      </c>
      <c r="E597" s="2">
        <v>0</v>
      </c>
      <c r="F597" s="2">
        <v>0</v>
      </c>
      <c r="G597" s="3">
        <f t="shared" si="14"/>
        <v>418803.68104</v>
      </c>
      <c r="H597" s="3">
        <f t="shared" si="15"/>
        <v>0.40999999997438863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293660.64</v>
      </c>
      <c r="D598" s="2">
        <f>'PR-RAS'!E604</f>
        <v>204515.05</v>
      </c>
      <c r="E598" s="2">
        <v>0</v>
      </c>
      <c r="F598" s="2">
        <v>0</v>
      </c>
      <c r="G598" s="3">
        <f t="shared" si="14"/>
        <v>419506.37177999999</v>
      </c>
      <c r="H598" s="3">
        <f t="shared" si="15"/>
        <v>0.40999999997438863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120899.91</v>
      </c>
      <c r="D615" s="2">
        <f>'PR-RAS'!E621</f>
        <v>0</v>
      </c>
      <c r="E615" s="2">
        <v>0</v>
      </c>
      <c r="F615" s="2">
        <v>0</v>
      </c>
      <c r="G615" s="3">
        <f t="shared" si="14"/>
        <v>74232.544739999998</v>
      </c>
      <c r="H615" s="3">
        <f t="shared" si="15"/>
        <v>8.999999999650754E-2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120899.91</v>
      </c>
      <c r="D616" s="2">
        <f>'PR-RAS'!E622</f>
        <v>0</v>
      </c>
      <c r="E616" s="2">
        <v>0</v>
      </c>
      <c r="F616" s="2">
        <v>0</v>
      </c>
      <c r="G616" s="3">
        <f t="shared" si="14"/>
        <v>74353.444650000005</v>
      </c>
      <c r="H616" s="3">
        <f t="shared" si="15"/>
        <v>8.999999999650754E-2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1379640.53</v>
      </c>
      <c r="E633" s="2">
        <v>0</v>
      </c>
      <c r="F633" s="2">
        <v>0</v>
      </c>
      <c r="G633" s="3">
        <f t="shared" si="14"/>
        <v>1743865.62992</v>
      </c>
      <c r="H633" s="3">
        <f t="shared" si="15"/>
        <v>0.46999999997206032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449560.55000000005</v>
      </c>
      <c r="D634" s="2">
        <f>'PR-RAS'!E640</f>
        <v>0</v>
      </c>
      <c r="E634" s="2">
        <v>0</v>
      </c>
      <c r="F634" s="2">
        <v>0</v>
      </c>
      <c r="G634" s="3">
        <f t="shared" si="14"/>
        <v>284571.82815000002</v>
      </c>
      <c r="H634" s="3">
        <f t="shared" si="15"/>
        <v>0.44999999995343387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702370.34</v>
      </c>
      <c r="D635" s="2">
        <f>'PR-RAS'!E641</f>
        <v>252809.79</v>
      </c>
      <c r="E635" s="2">
        <v>0</v>
      </c>
      <c r="F635" s="2">
        <v>0</v>
      </c>
      <c r="G635" s="3">
        <f t="shared" si="14"/>
        <v>765865.60927999998</v>
      </c>
      <c r="H635" s="3">
        <f t="shared" si="15"/>
        <v>0.54999999995925464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5067126.6100000003</v>
      </c>
      <c r="D637" s="2">
        <f>'PR-RAS'!E643</f>
        <v>7231257.5499999998</v>
      </c>
      <c r="E637" s="2">
        <v>0</v>
      </c>
      <c r="F637" s="2">
        <v>0</v>
      </c>
      <c r="G637" s="3">
        <f t="shared" si="14"/>
        <v>12420852.127560001</v>
      </c>
      <c r="H637" s="3">
        <f t="shared" si="15"/>
        <v>0.83999999985098839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5953747.2700000005</v>
      </c>
      <c r="D638" s="2">
        <f>'PR-RAS'!E644</f>
        <v>7038384.7299999995</v>
      </c>
      <c r="E638" s="2">
        <v>0</v>
      </c>
      <c r="F638" s="2">
        <v>0</v>
      </c>
      <c r="G638" s="3">
        <f t="shared" si="14"/>
        <v>12759439.15701</v>
      </c>
      <c r="H638" s="3">
        <f t="shared" si="15"/>
        <v>0.54000000096857548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192872.8200000003</v>
      </c>
      <c r="E639" s="2">
        <v>0</v>
      </c>
      <c r="F639" s="2">
        <v>0</v>
      </c>
      <c r="G639" s="3">
        <f t="shared" si="14"/>
        <v>246105.71832000039</v>
      </c>
      <c r="H639" s="3">
        <f t="shared" si="15"/>
        <v>0.17999999970197678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886620.66000000015</v>
      </c>
      <c r="D640" s="2">
        <f>'PR-RAS'!E646</f>
        <v>0</v>
      </c>
      <c r="E640" s="2">
        <v>0</v>
      </c>
      <c r="F640" s="2">
        <v>0</v>
      </c>
      <c r="G640" s="3">
        <f t="shared" si="14"/>
        <v>566550.60174000007</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579186.30999999994</v>
      </c>
      <c r="D641" s="2">
        <f>'PR-RAS'!E647</f>
        <v>0</v>
      </c>
      <c r="E641" s="2">
        <v>0</v>
      </c>
      <c r="F641" s="2">
        <v>0</v>
      </c>
      <c r="G641" s="3">
        <f t="shared" si="14"/>
        <v>370679.23839999997</v>
      </c>
      <c r="H641" s="3">
        <f t="shared" si="15"/>
        <v>0.30999999993946403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319880.68000000017</v>
      </c>
      <c r="E642" s="2">
        <v>0</v>
      </c>
      <c r="F642" s="2">
        <v>0</v>
      </c>
      <c r="G642" s="3">
        <f t="shared" si="14"/>
        <v>410087.03176000022</v>
      </c>
      <c r="H642" s="3">
        <f t="shared" si="15"/>
        <v>0.31999999983236194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307434.35000000021</v>
      </c>
      <c r="D644" s="2">
        <f>'PR-RAS'!E650</f>
        <v>127007.85999999987</v>
      </c>
      <c r="E644" s="2">
        <v>0</v>
      </c>
      <c r="F644" s="2">
        <v>0</v>
      </c>
      <c r="G644" s="3">
        <f t="shared" si="14"/>
        <v>361012.39500999998</v>
      </c>
      <c r="H644" s="3">
        <f t="shared" si="15"/>
        <v>0.49000000033993274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57135.92</v>
      </c>
      <c r="D645" s="2">
        <f>'PR-RAS'!E651</f>
        <v>0</v>
      </c>
      <c r="E645" s="2">
        <v>0</v>
      </c>
      <c r="F645" s="2">
        <v>0</v>
      </c>
      <c r="G645" s="3">
        <f t="shared" si="14"/>
        <v>36795.532480000002</v>
      </c>
      <c r="H645" s="3">
        <f t="shared" si="15"/>
        <v>8.000000000174623E-2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6073595.1200000001</v>
      </c>
      <c r="D647" s="2">
        <f>'PR-RAS'!E654</f>
        <v>9542460</v>
      </c>
      <c r="E647" s="2">
        <v>0</v>
      </c>
      <c r="F647" s="2">
        <v>0</v>
      </c>
      <c r="G647" s="3">
        <f t="shared" si="14"/>
        <v>16252400.767520001</v>
      </c>
      <c r="H647" s="3">
        <f t="shared" si="15"/>
        <v>0.12000000011175871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6073595.1200000001</v>
      </c>
      <c r="D648" s="2">
        <f>'PR-RAS'!E655</f>
        <v>9274602.7599999998</v>
      </c>
      <c r="E648" s="2">
        <v>0</v>
      </c>
      <c r="F648" s="2">
        <v>0</v>
      </c>
      <c r="G648" s="3">
        <f t="shared" si="14"/>
        <v>15930952.014080001</v>
      </c>
      <c r="H648" s="3">
        <f t="shared" si="15"/>
        <v>0.36000000033527613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267857.24000000022</v>
      </c>
      <c r="E649" s="2">
        <v>0</v>
      </c>
      <c r="F649" s="2">
        <v>0</v>
      </c>
      <c r="G649" s="3">
        <f t="shared" si="14"/>
        <v>347142.98304000031</v>
      </c>
      <c r="H649" s="3">
        <f t="shared" si="15"/>
        <v>0.24000000022351742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v>
      </c>
      <c r="D650" s="2">
        <f>'PR-RAS'!E657</f>
        <v>36</v>
      </c>
      <c r="E650" s="2">
        <v>0</v>
      </c>
      <c r="F650" s="2">
        <v>0</v>
      </c>
      <c r="G650" s="3">
        <f t="shared" si="14"/>
        <v>57.761000000000003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31</v>
      </c>
      <c r="D652" s="2">
        <f>'PR-RAS'!E659</f>
        <v>34</v>
      </c>
      <c r="E652" s="2">
        <v>0</v>
      </c>
      <c r="F652" s="2">
        <v>0</v>
      </c>
      <c r="G652" s="3">
        <f t="shared" si="14"/>
        <v>64.448999999999998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1743081.48</v>
      </c>
      <c r="D662" s="2">
        <f>'PR-RAS'!E669</f>
        <v>486477.86</v>
      </c>
      <c r="E662" s="2">
        <v>0</v>
      </c>
      <c r="F662" s="2">
        <v>0</v>
      </c>
      <c r="G662" s="3">
        <f t="shared" si="14"/>
        <v>1795300.5892000003</v>
      </c>
      <c r="H662" s="3">
        <f t="shared" si="15"/>
        <v>0.61999999999534339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54619.839999999997</v>
      </c>
      <c r="D663" s="2">
        <f>'PR-RAS'!E670</f>
        <v>208299.16</v>
      </c>
      <c r="E663" s="2">
        <v>0</v>
      </c>
      <c r="F663" s="2">
        <v>0</v>
      </c>
      <c r="G663" s="3">
        <f t="shared" si="14"/>
        <v>311946.42192000005</v>
      </c>
      <c r="H663" s="3">
        <f t="shared" si="15"/>
        <v>0.32000000000698492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132269.04999999999</v>
      </c>
      <c r="D666" s="2">
        <f>'PR-RAS'!E673</f>
        <v>117549.56</v>
      </c>
      <c r="E666" s="2">
        <v>0</v>
      </c>
      <c r="F666" s="2">
        <v>0</v>
      </c>
      <c r="G666" s="3">
        <f t="shared" si="14"/>
        <v>244299.83305000002</v>
      </c>
      <c r="H666" s="3">
        <f t="shared" si="15"/>
        <v>0.48999999999068677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2800</v>
      </c>
      <c r="E671" s="2">
        <v>0</v>
      </c>
      <c r="F671" s="2">
        <v>0</v>
      </c>
      <c r="G671" s="3">
        <f t="shared" si="14"/>
        <v>3752</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3400</v>
      </c>
      <c r="D674" s="2">
        <f>'PR-RAS'!E681</f>
        <v>5579.2</v>
      </c>
      <c r="E674" s="2">
        <v>0</v>
      </c>
      <c r="F674" s="2">
        <v>0</v>
      </c>
      <c r="G674" s="3">
        <f t="shared" si="14"/>
        <v>9797.8032000000003</v>
      </c>
      <c r="H674" s="3">
        <f t="shared" si="15"/>
        <v>0.1999999999998181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245493.28</v>
      </c>
      <c r="E695" s="2">
        <v>0</v>
      </c>
      <c r="F695" s="2">
        <v>0</v>
      </c>
      <c r="G695" s="3">
        <f t="shared" si="14"/>
        <v>340744.67263999995</v>
      </c>
      <c r="H695" s="3">
        <f t="shared" si="15"/>
        <v>0.27999999999883585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243331.51</v>
      </c>
      <c r="D697" s="2">
        <f>'PR-RAS'!E704</f>
        <v>0</v>
      </c>
      <c r="E697" s="2">
        <v>0</v>
      </c>
      <c r="F697" s="2">
        <v>0</v>
      </c>
      <c r="G697" s="3">
        <f t="shared" si="14"/>
        <v>169358.73095999999</v>
      </c>
      <c r="H697" s="3">
        <f t="shared" si="15"/>
        <v>0.48999999999068677</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340693.52</v>
      </c>
      <c r="D699" s="2">
        <f>'PR-RAS'!E706</f>
        <v>155187.51999999999</v>
      </c>
      <c r="E699" s="2">
        <v>0</v>
      </c>
      <c r="F699" s="2">
        <v>0</v>
      </c>
      <c r="G699" s="3">
        <f t="shared" si="14"/>
        <v>454445.85488</v>
      </c>
      <c r="H699" s="3">
        <f t="shared" si="15"/>
        <v>0.95999999999185093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4.22</v>
      </c>
      <c r="E705" s="2">
        <v>0</v>
      </c>
      <c r="F705" s="2">
        <v>0</v>
      </c>
      <c r="G705" s="3">
        <f t="shared" si="20"/>
        <v>5.9417599999999995</v>
      </c>
      <c r="H705" s="3">
        <f t="shared" si="21"/>
        <v>0.21999999999999975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3119.08</v>
      </c>
      <c r="D717" s="2">
        <f>'PR-RAS'!E724</f>
        <v>0</v>
      </c>
      <c r="E717" s="2">
        <v>0</v>
      </c>
      <c r="F717" s="2">
        <v>0</v>
      </c>
      <c r="G717" s="3">
        <f t="shared" si="14"/>
        <v>2233.2612799999997</v>
      </c>
      <c r="H717" s="3">
        <f t="shared" si="15"/>
        <v>7.999999999992724E-2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400</v>
      </c>
      <c r="E726" s="2">
        <v>0</v>
      </c>
      <c r="F726" s="2">
        <v>0</v>
      </c>
      <c r="G726" s="3">
        <f t="shared" si="14"/>
        <v>580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2664.89</v>
      </c>
      <c r="D727" s="2">
        <f>'PR-RAS'!E734</f>
        <v>2752.69</v>
      </c>
      <c r="E727" s="2">
        <v>0</v>
      </c>
      <c r="F727" s="2">
        <v>0</v>
      </c>
      <c r="G727" s="3">
        <f t="shared" si="14"/>
        <v>5931.6160200000004</v>
      </c>
      <c r="H727" s="3">
        <f t="shared" si="15"/>
        <v>0.42000000000007276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v>
      </c>
      <c r="D729" s="2">
        <f>'PR-RAS'!E736</f>
        <v>0</v>
      </c>
      <c r="E729" s="2">
        <v>0</v>
      </c>
      <c r="F729" s="2">
        <v>0</v>
      </c>
      <c r="G729" s="3">
        <f t="shared" si="14"/>
        <v>36.4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32657.52</v>
      </c>
      <c r="D730" s="2">
        <f>'PR-RAS'!E737</f>
        <v>36671.599999999999</v>
      </c>
      <c r="E730" s="2">
        <v>0</v>
      </c>
      <c r="F730" s="2">
        <v>0</v>
      </c>
      <c r="G730" s="3">
        <f t="shared" si="14"/>
        <v>77274.524879999997</v>
      </c>
      <c r="H730" s="3">
        <f t="shared" si="15"/>
        <v>0.88000000000101863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4046.61</v>
      </c>
      <c r="D731" s="2">
        <f>'PR-RAS'!E738</f>
        <v>2836.81</v>
      </c>
      <c r="E731" s="2">
        <v>0</v>
      </c>
      <c r="F731" s="2">
        <v>0</v>
      </c>
      <c r="G731" s="3">
        <f t="shared" si="14"/>
        <v>7095.7678999999998</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4998.25</v>
      </c>
      <c r="D734" s="2">
        <f>'PR-RAS'!E741</f>
        <v>9908.26</v>
      </c>
      <c r="E734" s="2">
        <v>0</v>
      </c>
      <c r="F734" s="2">
        <v>0</v>
      </c>
      <c r="G734" s="3">
        <f t="shared" si="14"/>
        <v>18189.226409999999</v>
      </c>
      <c r="H734" s="3">
        <f t="shared" si="15"/>
        <v>0.51000000000021828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30979.71</v>
      </c>
      <c r="D750" s="2">
        <f>'PR-RAS'!E757</f>
        <v>28918.42</v>
      </c>
      <c r="E750" s="2">
        <v>0</v>
      </c>
      <c r="F750" s="2">
        <v>0</v>
      </c>
      <c r="G750" s="3">
        <f t="shared" si="14"/>
        <v>66523.595949999988</v>
      </c>
      <c r="H750" s="3">
        <f t="shared" si="15"/>
        <v>0.70999999999912689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77.209999999999994</v>
      </c>
      <c r="E770" s="2">
        <v>0</v>
      </c>
      <c r="F770" s="2">
        <v>0</v>
      </c>
      <c r="G770" s="3">
        <f t="shared" si="14"/>
        <v>118.74897999999999</v>
      </c>
      <c r="H770" s="3">
        <f t="shared" si="15"/>
        <v>0.20999999999999375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33974.300000000003</v>
      </c>
      <c r="D836" s="2">
        <f>'PR-RAS'!E843</f>
        <v>121082.37</v>
      </c>
      <c r="E836" s="2">
        <v>0</v>
      </c>
      <c r="F836" s="2">
        <v>0</v>
      </c>
      <c r="G836" s="3">
        <f t="shared" si="14"/>
        <v>230576.09839999996</v>
      </c>
      <c r="H836" s="3">
        <f t="shared" si="15"/>
        <v>0.66999999999825377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94800</v>
      </c>
      <c r="D839" s="2">
        <f>'PR-RAS'!E846</f>
        <v>86800</v>
      </c>
      <c r="E839" s="2">
        <v>0</v>
      </c>
      <c r="F839" s="2">
        <v>0</v>
      </c>
      <c r="G839" s="3">
        <f t="shared" si="34"/>
        <v>224919.19999999998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26942.92</v>
      </c>
      <c r="D841" s="2">
        <f>'PR-RAS'!E848</f>
        <v>37958.93</v>
      </c>
      <c r="E841" s="2">
        <v>0</v>
      </c>
      <c r="F841" s="2">
        <v>0</v>
      </c>
      <c r="G841" s="3">
        <f t="shared" si="34"/>
        <v>86403.055200000003</v>
      </c>
      <c r="H841" s="3">
        <f t="shared" si="35"/>
        <v>0.15000000000145519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155622.64000000001</v>
      </c>
      <c r="D843" s="2">
        <f>'PR-RAS'!E850</f>
        <v>129484.9</v>
      </c>
      <c r="E843" s="2">
        <v>0</v>
      </c>
      <c r="F843" s="2">
        <v>0</v>
      </c>
      <c r="G843" s="3">
        <f t="shared" si="34"/>
        <v>349086.83447999996</v>
      </c>
      <c r="H843" s="3">
        <f t="shared" si="35"/>
        <v>0.45999999999185093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43878.35</v>
      </c>
      <c r="D844" s="2">
        <f>'PR-RAS'!E851</f>
        <v>56785.2</v>
      </c>
      <c r="E844" s="2">
        <v>0</v>
      </c>
      <c r="F844" s="2">
        <v>0</v>
      </c>
      <c r="G844" s="3">
        <f t="shared" si="34"/>
        <v>132729.29624999998</v>
      </c>
      <c r="H844" s="3">
        <f t="shared" si="35"/>
        <v>0.54999999999563443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78161.37</v>
      </c>
      <c r="D848" s="2">
        <f>'PR-RAS'!E855</f>
        <v>102514.21</v>
      </c>
      <c r="E848" s="2">
        <v>0</v>
      </c>
      <c r="F848" s="2">
        <v>0</v>
      </c>
      <c r="G848" s="3">
        <f t="shared" si="34"/>
        <v>239861.75213000004</v>
      </c>
      <c r="H848" s="3">
        <f t="shared" si="35"/>
        <v>0.58000000000174623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6568.29</v>
      </c>
      <c r="E849" s="2">
        <v>0</v>
      </c>
      <c r="F849" s="2">
        <v>0</v>
      </c>
      <c r="G849" s="3">
        <f t="shared" si="34"/>
        <v>11139.81984</v>
      </c>
      <c r="H849" s="3">
        <f t="shared" si="35"/>
        <v>0.28999999999996362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1395905.58</v>
      </c>
      <c r="E906" s="2">
        <v>0</v>
      </c>
      <c r="F906" s="2">
        <v>0</v>
      </c>
      <c r="G906" s="3">
        <f t="shared" si="34"/>
        <v>2526589.0998000004</v>
      </c>
      <c r="H906" s="3">
        <f t="shared" si="35"/>
        <v>0.41999999992549419</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293660.64</v>
      </c>
      <c r="D967" s="2">
        <f>'PR-RAS'!E974</f>
        <v>204515.05</v>
      </c>
      <c r="E967" s="2">
        <v>0</v>
      </c>
      <c r="F967" s="2">
        <v>0</v>
      </c>
      <c r="G967" s="3">
        <f t="shared" si="34"/>
        <v>678799.25483999995</v>
      </c>
      <c r="H967" s="3">
        <f t="shared" si="35"/>
        <v>0.40999999997438863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120899.91</v>
      </c>
      <c r="D988" s="2">
        <f>'PR-RAS'!E995</f>
        <v>0</v>
      </c>
      <c r="E988" s="2">
        <v>0</v>
      </c>
      <c r="F988" s="2">
        <v>0</v>
      </c>
      <c r="G988" s="3">
        <f t="shared" si="34"/>
        <v>119328.21117</v>
      </c>
      <c r="H988" s="3">
        <f t="shared" si="35"/>
        <v>8.999999999650754E-2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19773321.870000001</v>
      </c>
      <c r="D1011" s="7">
        <f>BILANCA!E6</f>
        <v>21568196.48</v>
      </c>
      <c r="E1011" s="7">
        <v>0</v>
      </c>
      <c r="F1011" s="7">
        <v>0</v>
      </c>
      <c r="G1011" s="8">
        <f t="shared" ref="G1011:G1306" si="38">B1011/1000*C1011+B1011/500*D1011</f>
        <v>62909.714830000004</v>
      </c>
      <c r="H1011" s="8">
        <f t="shared" si="35"/>
        <v>0.60999999940395355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11244726.07</v>
      </c>
      <c r="D1012" s="2">
        <f>BILANCA!E7</f>
        <v>12974913.470000001</v>
      </c>
      <c r="E1012" s="2">
        <v>0</v>
      </c>
      <c r="F1012" s="2">
        <v>0</v>
      </c>
      <c r="G1012" s="3">
        <f t="shared" si="38"/>
        <v>74389.106020000007</v>
      </c>
      <c r="H1012" s="3">
        <f t="shared" si="35"/>
        <v>0.54000000096857548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1027471.91</v>
      </c>
      <c r="D1013" s="2">
        <f>BILANCA!E8</f>
        <v>936437.9</v>
      </c>
      <c r="E1013" s="2">
        <v>0</v>
      </c>
      <c r="F1013" s="2">
        <v>0</v>
      </c>
      <c r="G1013" s="3">
        <f t="shared" si="38"/>
        <v>8701.04313</v>
      </c>
      <c r="H1013" s="3">
        <f t="shared" si="35"/>
        <v>0.18999999994412065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958447.11</v>
      </c>
      <c r="D1014" s="2">
        <f>BILANCA!E9</f>
        <v>867413.1</v>
      </c>
      <c r="E1014" s="2">
        <v>0</v>
      </c>
      <c r="F1014" s="2">
        <v>0</v>
      </c>
      <c r="G1014" s="3">
        <f t="shared" si="38"/>
        <v>10773.09324</v>
      </c>
      <c r="H1014" s="3">
        <f t="shared" si="35"/>
        <v>0.2099999999627471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69024.800000000003</v>
      </c>
      <c r="D1015" s="2">
        <f>BILANCA!E10</f>
        <v>69024.800000000003</v>
      </c>
      <c r="E1015" s="2">
        <v>0</v>
      </c>
      <c r="F1015" s="2">
        <v>0</v>
      </c>
      <c r="G1015" s="3">
        <f t="shared" si="38"/>
        <v>1035.3720000000001</v>
      </c>
      <c r="H1015" s="3">
        <f t="shared" si="35"/>
        <v>0.39999999999417923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10123607.939999999</v>
      </c>
      <c r="D1017" s="2">
        <f>BILANCA!E12</f>
        <v>10856117.52</v>
      </c>
      <c r="E1017" s="2">
        <v>0</v>
      </c>
      <c r="F1017" s="2">
        <v>0</v>
      </c>
      <c r="G1017" s="3">
        <f t="shared" si="38"/>
        <v>222850.90085999999</v>
      </c>
      <c r="H1017" s="3">
        <f t="shared" si="35"/>
        <v>0.54000000096857548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9468650.6999999993</v>
      </c>
      <c r="D1018" s="2">
        <f>BILANCA!E13</f>
        <v>10018377.440000001</v>
      </c>
      <c r="E1018" s="2">
        <v>0</v>
      </c>
      <c r="F1018" s="2">
        <v>0</v>
      </c>
      <c r="G1018" s="3">
        <f t="shared" si="38"/>
        <v>236043.24464000005</v>
      </c>
      <c r="H1018" s="3">
        <f t="shared" si="35"/>
        <v>0.74000000208616257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183833.37</v>
      </c>
      <c r="D1019" s="2">
        <f>BILANCA!E14</f>
        <v>177115.37</v>
      </c>
      <c r="E1019" s="2">
        <v>0</v>
      </c>
      <c r="F1019" s="2">
        <v>0</v>
      </c>
      <c r="G1019" s="3">
        <f t="shared" si="38"/>
        <v>4842.5769899999996</v>
      </c>
      <c r="H1019" s="3">
        <f t="shared" si="35"/>
        <v>0.73999999999068677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5296105.92</v>
      </c>
      <c r="D1020" s="2">
        <f>BILANCA!E15</f>
        <v>5604464.2800000003</v>
      </c>
      <c r="E1020" s="2">
        <v>0</v>
      </c>
      <c r="F1020" s="2">
        <v>0</v>
      </c>
      <c r="G1020" s="3">
        <f t="shared" si="38"/>
        <v>165050.34480000002</v>
      </c>
      <c r="H1020" s="3">
        <f t="shared" si="35"/>
        <v>0.36000000033527613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2416426.84</v>
      </c>
      <c r="D1021" s="2">
        <f>BILANCA!E16</f>
        <v>2706308.76</v>
      </c>
      <c r="E1021" s="2">
        <v>0</v>
      </c>
      <c r="F1021" s="2">
        <v>0</v>
      </c>
      <c r="G1021" s="3">
        <f t="shared" si="38"/>
        <v>86119.487959999984</v>
      </c>
      <c r="H1021" s="3">
        <f t="shared" si="35"/>
        <v>0.40000000037252903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3825573.84</v>
      </c>
      <c r="D1022" s="2">
        <f>BILANCA!E17</f>
        <v>4120772.31</v>
      </c>
      <c r="E1022" s="2">
        <v>0</v>
      </c>
      <c r="F1022" s="2">
        <v>0</v>
      </c>
      <c r="G1022" s="3">
        <f t="shared" si="38"/>
        <v>144805.42152</v>
      </c>
      <c r="H1022" s="3">
        <f t="shared" si="35"/>
        <v>0.47000000020489097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2253289.27</v>
      </c>
      <c r="D1023" s="2">
        <f>BILANCA!E18</f>
        <v>2590283.2799999998</v>
      </c>
      <c r="E1023" s="2">
        <v>0</v>
      </c>
      <c r="F1023" s="2">
        <v>0</v>
      </c>
      <c r="G1023" s="3">
        <f t="shared" si="38"/>
        <v>96640.125789999991</v>
      </c>
      <c r="H1023" s="3">
        <f t="shared" si="35"/>
        <v>0.54999999981373549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507443.08999999997</v>
      </c>
      <c r="D1024" s="2">
        <f>BILANCA!E19</f>
        <v>586677.2899999998</v>
      </c>
      <c r="E1024" s="2">
        <v>0</v>
      </c>
      <c r="F1024" s="2">
        <v>0</v>
      </c>
      <c r="G1024" s="3">
        <f t="shared" si="38"/>
        <v>23531.167379999992</v>
      </c>
      <c r="H1024" s="3">
        <f t="shared" si="35"/>
        <v>0.37999999977182597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203119.99</v>
      </c>
      <c r="D1025" s="2">
        <f>BILANCA!E20</f>
        <v>204604.9</v>
      </c>
      <c r="E1025" s="2">
        <v>0</v>
      </c>
      <c r="F1025" s="2">
        <v>0</v>
      </c>
      <c r="G1025" s="3">
        <f t="shared" si="38"/>
        <v>9184.9468500000003</v>
      </c>
      <c r="H1025" s="3">
        <f t="shared" si="35"/>
        <v>0.11000000001513399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27749.63</v>
      </c>
      <c r="D1026" s="2">
        <f>BILANCA!E21</f>
        <v>31049.63</v>
      </c>
      <c r="E1026" s="2">
        <v>0</v>
      </c>
      <c r="F1026" s="2">
        <v>0</v>
      </c>
      <c r="G1026" s="3">
        <f t="shared" si="38"/>
        <v>1437.5822400000002</v>
      </c>
      <c r="H1026" s="3">
        <f t="shared" si="35"/>
        <v>0.73999999999796273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81856.78</v>
      </c>
      <c r="D1027" s="2">
        <f>BILANCA!E22</f>
        <v>81856.78</v>
      </c>
      <c r="E1027" s="2">
        <v>0</v>
      </c>
      <c r="F1027" s="2">
        <v>0</v>
      </c>
      <c r="G1027" s="3">
        <f t="shared" si="38"/>
        <v>4174.69578</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35111.910000000003</v>
      </c>
      <c r="D1029" s="2">
        <f>BILANCA!E24</f>
        <v>35111.910000000003</v>
      </c>
      <c r="E1029" s="2">
        <v>0</v>
      </c>
      <c r="F1029" s="2">
        <v>0</v>
      </c>
      <c r="G1029" s="3">
        <f t="shared" si="38"/>
        <v>2001.37887</v>
      </c>
      <c r="H1029" s="3">
        <f t="shared" si="35"/>
        <v>0.17999999999301508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15576.68</v>
      </c>
      <c r="D1030" s="2">
        <f>BILANCA!E25</f>
        <v>15576.68</v>
      </c>
      <c r="E1030" s="2">
        <v>0</v>
      </c>
      <c r="F1030" s="2">
        <v>0</v>
      </c>
      <c r="G1030" s="3">
        <f t="shared" si="38"/>
        <v>934.60080000000016</v>
      </c>
      <c r="H1030" s="3">
        <f t="shared" si="35"/>
        <v>0.63999999999941792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1168902.98</v>
      </c>
      <c r="D1031" s="2">
        <f>BILANCA!E26</f>
        <v>1463787.91</v>
      </c>
      <c r="E1031" s="2">
        <v>0</v>
      </c>
      <c r="F1031" s="2">
        <v>0</v>
      </c>
      <c r="G1031" s="3">
        <f t="shared" si="38"/>
        <v>86026.054799999998</v>
      </c>
      <c r="H1031" s="3">
        <f t="shared" si="35"/>
        <v>0.11000000010244548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1024874.88</v>
      </c>
      <c r="D1033" s="2">
        <f>BILANCA!E28</f>
        <v>1245310.52</v>
      </c>
      <c r="E1033" s="2">
        <v>0</v>
      </c>
      <c r="F1033" s="2">
        <v>0</v>
      </c>
      <c r="G1033" s="3">
        <f t="shared" si="38"/>
        <v>80856.406159999999</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5054.5</v>
      </c>
      <c r="D1034" s="2">
        <f>BILANCA!E29</f>
        <v>851.98999999999796</v>
      </c>
      <c r="E1034" s="2">
        <v>0</v>
      </c>
      <c r="F1034" s="2">
        <v>0</v>
      </c>
      <c r="G1034" s="3">
        <f t="shared" si="38"/>
        <v>162.20351999999991</v>
      </c>
      <c r="H1034" s="3">
        <f t="shared" si="35"/>
        <v>0.51000000000203727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63806.18</v>
      </c>
      <c r="D1035" s="2">
        <f>BILANCA!E30</f>
        <v>63806.18</v>
      </c>
      <c r="E1035" s="2">
        <v>0</v>
      </c>
      <c r="F1035" s="2">
        <v>0</v>
      </c>
      <c r="G1035" s="3">
        <f t="shared" si="38"/>
        <v>4785.4634999999998</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58751.68</v>
      </c>
      <c r="D1039" s="2">
        <f>BILANCA!E34</f>
        <v>62954.19</v>
      </c>
      <c r="E1039" s="2">
        <v>0</v>
      </c>
      <c r="F1039" s="2">
        <v>0</v>
      </c>
      <c r="G1039" s="3">
        <f t="shared" si="38"/>
        <v>5355.14174</v>
      </c>
      <c r="H1039" s="3">
        <f t="shared" si="35"/>
        <v>0.51000000000203727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1791.76</v>
      </c>
      <c r="D1040" s="2">
        <f>BILANCA!E35</f>
        <v>1791.76</v>
      </c>
      <c r="E1040" s="2">
        <v>0</v>
      </c>
      <c r="F1040" s="2">
        <v>0</v>
      </c>
      <c r="G1040" s="3">
        <f t="shared" si="38"/>
        <v>161.25839999999999</v>
      </c>
      <c r="H1040" s="3">
        <f t="shared" si="35"/>
        <v>0.48000000000001819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1791.76</v>
      </c>
      <c r="D1042" s="2">
        <f>BILANCA!E37</f>
        <v>1791.76</v>
      </c>
      <c r="E1042" s="2">
        <v>0</v>
      </c>
      <c r="F1042" s="2">
        <v>0</v>
      </c>
      <c r="G1042" s="3">
        <f t="shared" si="38"/>
        <v>172.00896</v>
      </c>
      <c r="H1042" s="3">
        <f t="shared" si="35"/>
        <v>0.48000000000001819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84223.2</v>
      </c>
      <c r="E1046" s="2">
        <v>0</v>
      </c>
      <c r="F1046" s="2">
        <v>0</v>
      </c>
      <c r="G1046" s="3">
        <f t="shared" si="38"/>
        <v>6064.0703999999996</v>
      </c>
      <c r="H1046" s="3">
        <f t="shared" si="35"/>
        <v>0.19999999999708962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84223.2</v>
      </c>
      <c r="E1047" s="2">
        <v>0</v>
      </c>
      <c r="F1047" s="2">
        <v>0</v>
      </c>
      <c r="G1047" s="3">
        <f t="shared" si="38"/>
        <v>6232.5167999999994</v>
      </c>
      <c r="H1047" s="3">
        <f t="shared" si="35"/>
        <v>0.19999999999708962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140667.89000000001</v>
      </c>
      <c r="D1050" s="2">
        <f>BILANCA!E45</f>
        <v>164195.84</v>
      </c>
      <c r="E1050" s="2">
        <v>0</v>
      </c>
      <c r="F1050" s="2">
        <v>0</v>
      </c>
      <c r="G1050" s="3">
        <f t="shared" si="38"/>
        <v>18762.382799999999</v>
      </c>
      <c r="H1050" s="3">
        <f t="shared" si="35"/>
        <v>0.26999999998952262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20372.45</v>
      </c>
      <c r="D1052" s="2">
        <f>BILANCA!E47</f>
        <v>20372.45</v>
      </c>
      <c r="E1052" s="2">
        <v>0</v>
      </c>
      <c r="F1052" s="2">
        <v>0</v>
      </c>
      <c r="G1052" s="3">
        <f t="shared" si="38"/>
        <v>2566.9287000000004</v>
      </c>
      <c r="H1052" s="3">
        <f t="shared" si="35"/>
        <v>0.90000000000145519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60451.360000000001</v>
      </c>
      <c r="D1053" s="2">
        <f>BILANCA!E48</f>
        <v>60451.360000000001</v>
      </c>
      <c r="E1053" s="2">
        <v>0</v>
      </c>
      <c r="F1053" s="2">
        <v>0</v>
      </c>
      <c r="G1053" s="3">
        <f t="shared" si="38"/>
        <v>7798.2254399999983</v>
      </c>
      <c r="H1053" s="3">
        <f t="shared" si="35"/>
        <v>0.72000000000116415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90572.69</v>
      </c>
      <c r="D1054" s="2">
        <f>BILANCA!E49</f>
        <v>117460.19</v>
      </c>
      <c r="E1054" s="2">
        <v>0</v>
      </c>
      <c r="F1054" s="2">
        <v>0</v>
      </c>
      <c r="G1054" s="3">
        <f t="shared" si="38"/>
        <v>14321.69508</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30728.61</v>
      </c>
      <c r="D1055" s="2">
        <f>BILANCA!E50</f>
        <v>34088.160000000003</v>
      </c>
      <c r="E1055" s="2">
        <v>0</v>
      </c>
      <c r="F1055" s="2">
        <v>0</v>
      </c>
      <c r="G1055" s="3">
        <f t="shared" si="38"/>
        <v>4450.7218499999999</v>
      </c>
      <c r="H1055" s="3">
        <f t="shared" si="35"/>
        <v>0.55000000000291038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76831.22</v>
      </c>
      <c r="D1059" s="2">
        <f>BILANCA!E54</f>
        <v>81908.02</v>
      </c>
      <c r="E1059" s="2">
        <v>0</v>
      </c>
      <c r="F1059" s="2">
        <v>0</v>
      </c>
      <c r="G1059" s="3">
        <f t="shared" si="38"/>
        <v>11791.715740000001</v>
      </c>
      <c r="H1059" s="3">
        <f t="shared" si="35"/>
        <v>0.24000000000523869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76831.22</v>
      </c>
      <c r="D1060" s="2">
        <f>BILANCA!E55</f>
        <v>81908.02</v>
      </c>
      <c r="E1060" s="2">
        <v>0</v>
      </c>
      <c r="F1060" s="2">
        <v>0</v>
      </c>
      <c r="G1060" s="3">
        <f t="shared" si="38"/>
        <v>12032.363000000001</v>
      </c>
      <c r="H1060" s="3">
        <f t="shared" si="35"/>
        <v>0.24000000000523869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93646.22</v>
      </c>
      <c r="D1061" s="2">
        <f>BILANCA!E56</f>
        <v>1182358.05</v>
      </c>
      <c r="E1061" s="2">
        <v>0</v>
      </c>
      <c r="F1061" s="2">
        <v>0</v>
      </c>
      <c r="G1061" s="3">
        <f t="shared" si="38"/>
        <v>125376.47831999999</v>
      </c>
      <c r="H1061" s="3">
        <f t="shared" si="35"/>
        <v>0.27000000004773028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93646.22</v>
      </c>
      <c r="D1062" s="2">
        <f>BILANCA!E57</f>
        <v>1182358.05</v>
      </c>
      <c r="E1062" s="2">
        <v>0</v>
      </c>
      <c r="F1062" s="2">
        <v>0</v>
      </c>
      <c r="G1062" s="3">
        <f t="shared" si="38"/>
        <v>127834.84064000001</v>
      </c>
      <c r="H1062" s="3">
        <f t="shared" si="35"/>
        <v>0.27000000004773028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8528595.8000000007</v>
      </c>
      <c r="D1074" s="2">
        <f>BILANCA!E69</f>
        <v>8593283.0099999998</v>
      </c>
      <c r="E1074" s="2">
        <v>0</v>
      </c>
      <c r="F1074" s="2">
        <v>0</v>
      </c>
      <c r="G1074" s="3">
        <f t="shared" si="38"/>
        <v>1645770.3564800001</v>
      </c>
      <c r="H1074" s="3">
        <f t="shared" si="35"/>
        <v>0.20999999903142452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267857.24</v>
      </c>
      <c r="E1075" s="2">
        <v>0</v>
      </c>
      <c r="F1075" s="2">
        <v>0</v>
      </c>
      <c r="G1075" s="3">
        <f t="shared" si="38"/>
        <v>34821.441200000001</v>
      </c>
      <c r="H1075" s="3">
        <f t="shared" si="35"/>
        <v>0.23999999999068677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267857.24</v>
      </c>
      <c r="E1076" s="2">
        <v>0</v>
      </c>
      <c r="F1076" s="2">
        <v>0</v>
      </c>
      <c r="G1076" s="3">
        <f t="shared" si="38"/>
        <v>35357.155680000003</v>
      </c>
      <c r="H1076" s="3">
        <f t="shared" si="35"/>
        <v>0.23999999999068677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267857.24</v>
      </c>
      <c r="E1078" s="2">
        <v>0</v>
      </c>
      <c r="F1078" s="2">
        <v>0</v>
      </c>
      <c r="G1078" s="3">
        <f t="shared" si="38"/>
        <v>36428.584640000001</v>
      </c>
      <c r="H1078" s="3">
        <f t="shared" si="35"/>
        <v>0.23999999999068677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28.02</v>
      </c>
      <c r="D1087" s="2">
        <f>BILANCA!E82</f>
        <v>2605.7799999999997</v>
      </c>
      <c r="E1087" s="2">
        <v>0</v>
      </c>
      <c r="F1087" s="2">
        <v>0</v>
      </c>
      <c r="G1087" s="3">
        <f t="shared" si="38"/>
        <v>403.44765999999993</v>
      </c>
      <c r="H1087" s="3">
        <f t="shared" si="35"/>
        <v>0.24000000000025423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3.46</v>
      </c>
      <c r="D1090" s="2">
        <f>BILANCA!E85</f>
        <v>313.06</v>
      </c>
      <c r="E1090" s="2">
        <v>0</v>
      </c>
      <c r="F1090" s="2">
        <v>0</v>
      </c>
      <c r="G1090" s="3">
        <f t="shared" si="38"/>
        <v>50.366400000000006</v>
      </c>
      <c r="H1090" s="3">
        <f t="shared" si="35"/>
        <v>0.52000000000000224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24.56</v>
      </c>
      <c r="D1092" s="2">
        <f>BILANCA!E87</f>
        <v>2292.7199999999998</v>
      </c>
      <c r="E1092" s="2">
        <v>0</v>
      </c>
      <c r="F1092" s="2">
        <v>0</v>
      </c>
      <c r="G1092" s="3">
        <f t="shared" si="38"/>
        <v>378.02</v>
      </c>
      <c r="H1092" s="3">
        <f t="shared" si="35"/>
        <v>0.72000000000020137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2413516.63</v>
      </c>
      <c r="D1140" s="2">
        <f>BILANCA!E135</f>
        <v>2253902.98</v>
      </c>
      <c r="E1140" s="2">
        <v>0</v>
      </c>
      <c r="F1140" s="2">
        <v>0</v>
      </c>
      <c r="G1140" s="3">
        <f t="shared" si="38"/>
        <v>899771.93669999996</v>
      </c>
      <c r="H1140" s="3">
        <f t="shared" si="41"/>
        <v>0.39000000013038516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2413516.63</v>
      </c>
      <c r="D1141" s="2">
        <f>BILANCA!E136</f>
        <v>2253902.98</v>
      </c>
      <c r="E1141" s="2">
        <v>0</v>
      </c>
      <c r="F1141" s="2">
        <v>0</v>
      </c>
      <c r="G1141" s="3">
        <f t="shared" si="38"/>
        <v>906693.25928999996</v>
      </c>
      <c r="H1141" s="3">
        <f t="shared" si="41"/>
        <v>0.39000000013038516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2413516.63</v>
      </c>
      <c r="D1145" s="2">
        <f>BILANCA!E140</f>
        <v>2253902.98</v>
      </c>
      <c r="E1145" s="2">
        <v>0</v>
      </c>
      <c r="F1145" s="2">
        <v>0</v>
      </c>
      <c r="G1145" s="3">
        <f t="shared" si="38"/>
        <v>934378.54965000006</v>
      </c>
      <c r="H1145" s="3">
        <f t="shared" si="41"/>
        <v>0.39000000013038516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6034737.2400000012</v>
      </c>
      <c r="D1152" s="2">
        <f>BILANCA!E147</f>
        <v>6024759.129999999</v>
      </c>
      <c r="E1152" s="2">
        <v>0</v>
      </c>
      <c r="F1152" s="2">
        <v>0</v>
      </c>
      <c r="G1152" s="3">
        <f t="shared" si="38"/>
        <v>2567964.2809999995</v>
      </c>
      <c r="H1152" s="3">
        <f t="shared" si="41"/>
        <v>0.37000000011175871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14753.62</v>
      </c>
      <c r="D1153" s="2">
        <f>BILANCA!E148</f>
        <v>14696.33</v>
      </c>
      <c r="E1153" s="2">
        <v>0</v>
      </c>
      <c r="F1153" s="2">
        <v>0</v>
      </c>
      <c r="G1153" s="3">
        <f t="shared" si="38"/>
        <v>6312.9180400000005</v>
      </c>
      <c r="H1153" s="3">
        <f t="shared" si="41"/>
        <v>0.70999999999912689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296375.67</v>
      </c>
      <c r="E1155" s="2">
        <v>0</v>
      </c>
      <c r="F1155" s="2">
        <v>0</v>
      </c>
      <c r="G1155" s="3">
        <f t="shared" si="38"/>
        <v>85948.944299999988</v>
      </c>
      <c r="H1155" s="3">
        <f t="shared" si="41"/>
        <v>0.33000000001629815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123198.33</v>
      </c>
      <c r="E1158" s="2">
        <v>0</v>
      </c>
      <c r="F1158" s="2">
        <v>0</v>
      </c>
      <c r="G1158" s="3">
        <f t="shared" si="38"/>
        <v>36466.705679999999</v>
      </c>
      <c r="H1158" s="3">
        <f t="shared" si="41"/>
        <v>0.33000000000174623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173177.34</v>
      </c>
      <c r="E1163" s="2">
        <v>0</v>
      </c>
      <c r="F1163" s="2">
        <v>0</v>
      </c>
      <c r="G1163" s="3">
        <f t="shared" si="38"/>
        <v>52992.266039999995</v>
      </c>
      <c r="H1163" s="3">
        <f t="shared" si="41"/>
        <v>0.33999999999650754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5982999.3200000003</v>
      </c>
      <c r="D1164" s="2">
        <f>BILANCA!E159</f>
        <v>5651840.5999999996</v>
      </c>
      <c r="E1164" s="2">
        <v>0</v>
      </c>
      <c r="F1164" s="2">
        <v>0</v>
      </c>
      <c r="G1164" s="3">
        <f t="shared" si="38"/>
        <v>2662148.80008</v>
      </c>
      <c r="H1164" s="3">
        <f t="shared" si="41"/>
        <v>0.72000000067055225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68072.19</v>
      </c>
      <c r="D1165" s="2">
        <f>BILANCA!E160</f>
        <v>68353.14</v>
      </c>
      <c r="E1165" s="2">
        <v>0</v>
      </c>
      <c r="F1165" s="2">
        <v>0</v>
      </c>
      <c r="G1165" s="3">
        <f t="shared" si="38"/>
        <v>31740.662850000001</v>
      </c>
      <c r="H1165" s="3">
        <f t="shared" si="41"/>
        <v>0.33000000000174623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1300.7</v>
      </c>
      <c r="D1168" s="2">
        <f>BILANCA!E163</f>
        <v>276.54000000000002</v>
      </c>
      <c r="E1168" s="2">
        <v>0</v>
      </c>
      <c r="F1168" s="2">
        <v>0</v>
      </c>
      <c r="G1168" s="3">
        <f t="shared" si="38"/>
        <v>292.89724000000001</v>
      </c>
      <c r="H1168" s="3">
        <f t="shared" si="41"/>
        <v>0.75999999999993406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32388.59</v>
      </c>
      <c r="D1169" s="2">
        <f>BILANCA!E164</f>
        <v>6783.15</v>
      </c>
      <c r="E1169" s="2">
        <v>0</v>
      </c>
      <c r="F1169" s="2">
        <v>0</v>
      </c>
      <c r="G1169" s="3">
        <f t="shared" si="38"/>
        <v>7306.8275100000001</v>
      </c>
      <c r="H1169" s="3">
        <f t="shared" si="41"/>
        <v>0.55999999999949068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23177.989999999998</v>
      </c>
      <c r="D1170" s="2">
        <f>BILANCA!E165</f>
        <v>44157.88</v>
      </c>
      <c r="E1170" s="2">
        <v>0</v>
      </c>
      <c r="F1170" s="2">
        <v>0</v>
      </c>
      <c r="G1170" s="3">
        <f t="shared" si="38"/>
        <v>17839</v>
      </c>
      <c r="H1170" s="3">
        <f t="shared" si="41"/>
        <v>0.13000000000465661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50014.92</v>
      </c>
      <c r="D1171" s="2">
        <f>BILANCA!E166</f>
        <v>44157.88</v>
      </c>
      <c r="E1171" s="2">
        <v>0</v>
      </c>
      <c r="F1171" s="2">
        <v>0</v>
      </c>
      <c r="G1171" s="3">
        <f t="shared" si="38"/>
        <v>22271.23948</v>
      </c>
      <c r="H1171" s="3">
        <f t="shared" si="41"/>
        <v>0.20000000000436557</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26836.93</v>
      </c>
      <c r="D1175" s="2">
        <f>BILANCA!E170</f>
        <v>0</v>
      </c>
      <c r="E1175" s="2">
        <v>0</v>
      </c>
      <c r="F1175" s="2">
        <v>0</v>
      </c>
      <c r="G1175" s="3">
        <f t="shared" si="38"/>
        <v>4428.0934500000003</v>
      </c>
      <c r="H1175" s="3">
        <f t="shared" si="41"/>
        <v>6.9999999999708962E-2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57135.92</v>
      </c>
      <c r="D1176" s="2">
        <f>BILANCA!E171</f>
        <v>0</v>
      </c>
      <c r="E1176" s="2">
        <v>0</v>
      </c>
      <c r="F1176" s="2">
        <v>0</v>
      </c>
      <c r="G1176" s="3">
        <f t="shared" si="38"/>
        <v>9484.5627199999999</v>
      </c>
      <c r="H1176" s="3">
        <f t="shared" si="41"/>
        <v>8.000000000174623E-2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57135.92</v>
      </c>
      <c r="D1179" s="2">
        <f>BILANCA!E174</f>
        <v>0</v>
      </c>
      <c r="E1179" s="2">
        <v>0</v>
      </c>
      <c r="F1179" s="2">
        <v>0</v>
      </c>
      <c r="G1179" s="3">
        <f t="shared" si="38"/>
        <v>9655.97048</v>
      </c>
      <c r="H1179" s="3">
        <f t="shared" si="41"/>
        <v>8.000000000174623E-2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19773321.869999997</v>
      </c>
      <c r="D1180" s="2">
        <f>BILANCA!E176</f>
        <v>21568196.48</v>
      </c>
      <c r="E1180" s="2">
        <v>0</v>
      </c>
      <c r="F1180" s="2">
        <v>0</v>
      </c>
      <c r="G1180" s="3">
        <f t="shared" si="38"/>
        <v>10694651.5211</v>
      </c>
      <c r="H1180" s="3">
        <f t="shared" si="41"/>
        <v>0.61000000312924385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1159202.8699999999</v>
      </c>
      <c r="D1181" s="2">
        <f>BILANCA!E177</f>
        <v>6883723.0099999998</v>
      </c>
      <c r="E1181" s="2">
        <v>0</v>
      </c>
      <c r="F1181" s="2">
        <v>0</v>
      </c>
      <c r="G1181" s="3">
        <f t="shared" si="38"/>
        <v>2552456.96019</v>
      </c>
      <c r="H1181" s="3">
        <f t="shared" si="41"/>
        <v>0.13999999989755452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97776.920000000013</v>
      </c>
      <c r="D1182" s="2">
        <f>BILANCA!E178</f>
        <v>195060.72999999998</v>
      </c>
      <c r="E1182" s="2">
        <v>0</v>
      </c>
      <c r="F1182" s="2">
        <v>0</v>
      </c>
      <c r="G1182" s="3">
        <f t="shared" si="38"/>
        <v>83918.521359999984</v>
      </c>
      <c r="H1182" s="3">
        <f t="shared" si="41"/>
        <v>0.35000000000582077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56282.91</v>
      </c>
      <c r="D1183" s="2">
        <f>BILANCA!E179</f>
        <v>54572.2</v>
      </c>
      <c r="E1183" s="2">
        <v>0</v>
      </c>
      <c r="F1183" s="2">
        <v>0</v>
      </c>
      <c r="G1183" s="3">
        <f t="shared" si="38"/>
        <v>28618.924629999998</v>
      </c>
      <c r="H1183" s="3">
        <f t="shared" si="41"/>
        <v>0.28999999999359716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10450.57</v>
      </c>
      <c r="D1184" s="2">
        <f>BILANCA!E180</f>
        <v>69017.649999999994</v>
      </c>
      <c r="E1184" s="2">
        <v>0</v>
      </c>
      <c r="F1184" s="2">
        <v>0</v>
      </c>
      <c r="G1184" s="3">
        <f t="shared" si="38"/>
        <v>25836.541379999995</v>
      </c>
      <c r="H1184" s="3">
        <f t="shared" si="41"/>
        <v>0.7800000000061118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992.67</v>
      </c>
      <c r="E1185" s="2">
        <v>0</v>
      </c>
      <c r="F1185" s="2">
        <v>0</v>
      </c>
      <c r="G1185" s="3">
        <f t="shared" si="38"/>
        <v>347.43449999999996</v>
      </c>
      <c r="H1185" s="3">
        <f t="shared" si="41"/>
        <v>0.33000000000004093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992.67</v>
      </c>
      <c r="E1188" s="2">
        <v>0</v>
      </c>
      <c r="F1188" s="2">
        <v>0</v>
      </c>
      <c r="G1188" s="3">
        <f t="shared" si="38"/>
        <v>353.39051999999998</v>
      </c>
      <c r="H1188" s="3">
        <f t="shared" si="41"/>
        <v>0.33000000000004093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1424.46</v>
      </c>
      <c r="D1198" s="2">
        <f>BILANCA!E194</f>
        <v>70478.210000000006</v>
      </c>
      <c r="E1198" s="2">
        <v>0</v>
      </c>
      <c r="F1198" s="2">
        <v>0</v>
      </c>
      <c r="G1198" s="3">
        <f t="shared" si="38"/>
        <v>26767.605440000003</v>
      </c>
      <c r="H1198" s="3">
        <f t="shared" si="41"/>
        <v>0.67000000000643922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29618.98</v>
      </c>
      <c r="D1200" s="2">
        <f>BILANCA!E196</f>
        <v>0</v>
      </c>
      <c r="E1200" s="2">
        <v>0</v>
      </c>
      <c r="F1200" s="2">
        <v>0</v>
      </c>
      <c r="G1200" s="3">
        <f t="shared" si="38"/>
        <v>5627.6062000000002</v>
      </c>
      <c r="H1200" s="3">
        <f t="shared" si="41"/>
        <v>2.0000000000436557E-2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202071.9</v>
      </c>
      <c r="E1201" s="2">
        <v>0</v>
      </c>
      <c r="F1201" s="2">
        <v>0</v>
      </c>
      <c r="G1201" s="3">
        <f t="shared" si="38"/>
        <v>77191.465800000005</v>
      </c>
      <c r="H1201" s="3">
        <f t="shared" si="41"/>
        <v>0.10000000000582077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202071.9</v>
      </c>
      <c r="E1203" s="2">
        <v>0</v>
      </c>
      <c r="F1203" s="2">
        <v>0</v>
      </c>
      <c r="G1203" s="3">
        <f t="shared" si="44"/>
        <v>77999.753400000001</v>
      </c>
      <c r="H1203" s="3">
        <f t="shared" si="45"/>
        <v>0.10000000000582077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1061425.95</v>
      </c>
      <c r="D1223" s="2">
        <f>BILANCA!E219</f>
        <v>6485995</v>
      </c>
      <c r="E1223" s="2">
        <v>0</v>
      </c>
      <c r="F1223" s="2">
        <v>0</v>
      </c>
      <c r="G1223" s="3">
        <f t="shared" si="38"/>
        <v>2989117.5973499999</v>
      </c>
      <c r="H1223" s="3">
        <f t="shared" si="41"/>
        <v>5.0000000046566129E-2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1061425.95</v>
      </c>
      <c r="D1224" s="2">
        <f>BILANCA!E220</f>
        <v>6485995</v>
      </c>
      <c r="E1224" s="2">
        <v>0</v>
      </c>
      <c r="F1224" s="2">
        <v>0</v>
      </c>
      <c r="G1224" s="3">
        <f t="shared" si="38"/>
        <v>3003151.0132999998</v>
      </c>
      <c r="H1224" s="3">
        <f t="shared" si="41"/>
        <v>5.0000000046566129E-2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6485995</v>
      </c>
      <c r="E1225" s="2">
        <v>0</v>
      </c>
      <c r="F1225" s="2">
        <v>0</v>
      </c>
      <c r="G1225" s="3">
        <f t="shared" si="38"/>
        <v>2788977.85</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1061425.95</v>
      </c>
      <c r="D1229" s="2">
        <f>BILANCA!E225</f>
        <v>0</v>
      </c>
      <c r="E1229" s="2">
        <v>0</v>
      </c>
      <c r="F1229" s="2">
        <v>0</v>
      </c>
      <c r="G1229" s="3">
        <f t="shared" si="38"/>
        <v>232452.28305</v>
      </c>
      <c r="H1229" s="3">
        <f t="shared" si="41"/>
        <v>5.0000000046566129E-2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595.38</v>
      </c>
      <c r="E1251" s="2">
        <v>0</v>
      </c>
      <c r="F1251" s="2">
        <v>0</v>
      </c>
      <c r="G1251" s="3">
        <f>B1251/1000*C1251+B1251/500*D1251</f>
        <v>286.97316000000001</v>
      </c>
      <c r="H1251" s="3">
        <f>ABS(C1251-ROUND(C1251,0))+ABS(D1251-ROUND(D1251,0))</f>
        <v>0.37999999999999545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18614118.999999996</v>
      </c>
      <c r="D1255" s="2">
        <f>BILANCA!E251</f>
        <v>14684473.470000001</v>
      </c>
      <c r="E1255" s="2">
        <v>0</v>
      </c>
      <c r="F1255" s="2">
        <v>0</v>
      </c>
      <c r="G1255" s="3">
        <f t="shared" si="38"/>
        <v>11755851.155299999</v>
      </c>
      <c r="H1255" s="3">
        <f t="shared" si="41"/>
        <v>0.47000000439584255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12863638.119999999</v>
      </c>
      <c r="D1256" s="2">
        <f>BILANCA!E252</f>
        <v>8742821.4499999993</v>
      </c>
      <c r="E1256" s="2">
        <v>0</v>
      </c>
      <c r="F1256" s="2">
        <v>0</v>
      </c>
      <c r="G1256" s="3">
        <f t="shared" si="38"/>
        <v>7465923.1309199985</v>
      </c>
      <c r="H1256" s="3">
        <f t="shared" si="41"/>
        <v>0.56999999843537807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13658242.699999999</v>
      </c>
      <c r="D1257" s="2">
        <f>BILANCA!E253</f>
        <v>15228816.449999999</v>
      </c>
      <c r="E1257" s="2">
        <v>0</v>
      </c>
      <c r="F1257" s="2">
        <v>0</v>
      </c>
      <c r="G1257" s="3">
        <f t="shared" si="38"/>
        <v>10896621.2732</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794604.58</v>
      </c>
      <c r="D1258" s="2">
        <f>BILANCA!E254</f>
        <v>6485995</v>
      </c>
      <c r="E1258" s="2">
        <v>0</v>
      </c>
      <c r="F1258" s="2">
        <v>0</v>
      </c>
      <c r="G1258" s="3">
        <f t="shared" si="38"/>
        <v>3414115.45584</v>
      </c>
      <c r="H1258" s="3">
        <f t="shared" si="41"/>
        <v>0.42000000004190952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-307434.35000000009</v>
      </c>
      <c r="D1259" s="2">
        <f>BILANCA!E255</f>
        <v>-127007.86000000034</v>
      </c>
      <c r="E1259" s="2">
        <v>0</v>
      </c>
      <c r="F1259" s="2">
        <v>0</v>
      </c>
      <c r="G1259" s="3">
        <f t="shared" si="38"/>
        <v>-139801.0674300002</v>
      </c>
      <c r="H1259" s="3">
        <f t="shared" si="41"/>
        <v>0.48999999975785613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2153914.35</v>
      </c>
      <c r="D1260" s="2">
        <f>BILANCA!E256</f>
        <v>4313796.58</v>
      </c>
      <c r="E1260" s="2">
        <v>0</v>
      </c>
      <c r="F1260" s="2">
        <v>0</v>
      </c>
      <c r="G1260" s="3">
        <f t="shared" si="38"/>
        <v>2695376.8774999999</v>
      </c>
      <c r="H1260" s="3">
        <f t="shared" si="41"/>
        <v>0.77000000001862645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1901104.56</v>
      </c>
      <c r="D1261" s="2">
        <f>BILANCA!E257</f>
        <v>2681346.2599999998</v>
      </c>
      <c r="E1261" s="2">
        <v>0</v>
      </c>
      <c r="F1261" s="2">
        <v>0</v>
      </c>
      <c r="G1261" s="3">
        <f t="shared" si="38"/>
        <v>1823213.0670799999</v>
      </c>
      <c r="H1261" s="3">
        <f t="shared" si="41"/>
        <v>0.69999999972060323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252809.79</v>
      </c>
      <c r="D1263" s="2">
        <f>BILANCA!E259</f>
        <v>1632450.32</v>
      </c>
      <c r="E1263" s="2">
        <v>0</v>
      </c>
      <c r="F1263" s="2">
        <v>0</v>
      </c>
      <c r="G1263" s="3">
        <f t="shared" si="38"/>
        <v>889980.73879000009</v>
      </c>
      <c r="H1263" s="3">
        <f t="shared" si="41"/>
        <v>0.53000000005704351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2461348.7000000002</v>
      </c>
      <c r="D1264" s="2">
        <f>BILANCA!E260</f>
        <v>4440804.4400000004</v>
      </c>
      <c r="E1264" s="2">
        <v>0</v>
      </c>
      <c r="F1264" s="2">
        <v>0</v>
      </c>
      <c r="G1264" s="3">
        <f t="shared" si="38"/>
        <v>2881111.2253200002</v>
      </c>
      <c r="H1264" s="3">
        <f t="shared" si="41"/>
        <v>0.74000000022351742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2461348.7000000002</v>
      </c>
      <c r="D1266" s="2">
        <f>BILANCA!E262</f>
        <v>4440804.4400000004</v>
      </c>
      <c r="E1266" s="2">
        <v>0</v>
      </c>
      <c r="F1266" s="2">
        <v>0</v>
      </c>
      <c r="G1266" s="3">
        <f t="shared" si="38"/>
        <v>2903797.1404800005</v>
      </c>
      <c r="H1266" s="3">
        <f t="shared" si="41"/>
        <v>0.74000000022351742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6034737.2400000002</v>
      </c>
      <c r="D1278" s="2">
        <f>BILANCA!E274</f>
        <v>6024502</v>
      </c>
      <c r="E1278" s="2">
        <v>0</v>
      </c>
      <c r="F1278" s="2">
        <v>0</v>
      </c>
      <c r="G1278" s="3">
        <f t="shared" si="38"/>
        <v>4846442.6523200003</v>
      </c>
      <c r="H1278" s="3">
        <f t="shared" si="41"/>
        <v>0.24000000022351742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27852.34</v>
      </c>
      <c r="D1279" s="2">
        <f>BILANCA!E275</f>
        <v>14696.33</v>
      </c>
      <c r="E1279" s="2">
        <v>0</v>
      </c>
      <c r="F1279" s="2">
        <v>0</v>
      </c>
      <c r="G1279" s="3">
        <f t="shared" ref="G1279:G1294" si="48">B1279/1000*C1279+B1279/500*D1279</f>
        <v>15398.905000000002</v>
      </c>
      <c r="H1279" s="3">
        <f t="shared" ref="H1279:H1294" si="49">ABS(C1279-ROUND(C1279,0))+ABS(D1279-ROUND(D1279,0))</f>
        <v>0.67000000000007276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296375.67</v>
      </c>
      <c r="E1281" s="2">
        <v>0</v>
      </c>
      <c r="F1281" s="2">
        <v>0</v>
      </c>
      <c r="G1281" s="3">
        <f t="shared" si="48"/>
        <v>160635.61314</v>
      </c>
      <c r="H1281" s="3">
        <f t="shared" si="49"/>
        <v>0.33000000001629815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123198.33</v>
      </c>
      <c r="E1284" s="2">
        <v>0</v>
      </c>
      <c r="F1284" s="2">
        <v>0</v>
      </c>
      <c r="G1284" s="3">
        <f t="shared" si="48"/>
        <v>67512.684840000002</v>
      </c>
      <c r="H1284" s="3">
        <f t="shared" si="49"/>
        <v>0.33000000000174623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173177.34</v>
      </c>
      <c r="E1289" s="2">
        <v>0</v>
      </c>
      <c r="F1289" s="2">
        <v>0</v>
      </c>
      <c r="G1289" s="3">
        <f t="shared" si="48"/>
        <v>96632.955720000013</v>
      </c>
      <c r="H1289" s="3">
        <f t="shared" si="49"/>
        <v>0.33999999999650754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5963192.3600000003</v>
      </c>
      <c r="D1290" s="2">
        <f>BILANCA!E286</f>
        <v>5644800.3200000003</v>
      </c>
      <c r="E1290" s="2">
        <v>0</v>
      </c>
      <c r="F1290" s="2">
        <v>0</v>
      </c>
      <c r="G1290" s="3">
        <f t="shared" si="48"/>
        <v>4830782.040000001</v>
      </c>
      <c r="H1290" s="3">
        <f t="shared" si="49"/>
        <v>0.68000000063329935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43692.54</v>
      </c>
      <c r="D1291" s="2">
        <f>BILANCA!E287</f>
        <v>68353.14</v>
      </c>
      <c r="E1291" s="2">
        <v>0</v>
      </c>
      <c r="F1291" s="2">
        <v>0</v>
      </c>
      <c r="G1291" s="3">
        <f t="shared" si="48"/>
        <v>50692.068420000011</v>
      </c>
      <c r="H1291" s="3">
        <f t="shared" si="49"/>
        <v>0.59999999999854481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276.54000000000002</v>
      </c>
      <c r="E1294" s="2">
        <v>0</v>
      </c>
      <c r="F1294" s="2">
        <v>0</v>
      </c>
      <c r="G1294" s="3">
        <f t="shared" si="48"/>
        <v>157.07471999999999</v>
      </c>
      <c r="H1294" s="3">
        <f t="shared" si="49"/>
        <v>0.45999999999997954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23177.99</v>
      </c>
      <c r="D1295" s="2">
        <f>BILANCA!E291</f>
        <v>44157.88</v>
      </c>
      <c r="E1295" s="2">
        <v>0</v>
      </c>
      <c r="F1295" s="2">
        <v>0</v>
      </c>
      <c r="G1295" s="3">
        <f t="shared" si="38"/>
        <v>31775.718749999996</v>
      </c>
      <c r="H1295" s="3">
        <f t="shared" si="41"/>
        <v>0.13000000000101863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23177.99</v>
      </c>
      <c r="D1296" s="2">
        <f>BILANCA!E292</f>
        <v>44157.88</v>
      </c>
      <c r="E1296" s="2">
        <v>0</v>
      </c>
      <c r="F1296" s="2">
        <v>0</v>
      </c>
      <c r="G1296" s="3">
        <f t="shared" ref="G1296:G1299" si="50">B1296/1000*C1296+B1296/500*D1296</f>
        <v>31887.212499999994</v>
      </c>
      <c r="H1296" s="3">
        <f t="shared" ref="H1296:H1299" si="51">ABS(C1296-ROUND(C1296,0))+ABS(D1296-ROUND(D1296,0))</f>
        <v>0.13000000000101863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1664597.7</v>
      </c>
      <c r="D1301" s="2">
        <f>BILANCA!E297</f>
        <v>2687663.95</v>
      </c>
      <c r="E1301" s="2">
        <v>0</v>
      </c>
      <c r="F1301" s="2">
        <v>0</v>
      </c>
      <c r="G1301" s="3">
        <f t="shared" si="38"/>
        <v>2048618.3495999998</v>
      </c>
      <c r="H1301" s="3">
        <f t="shared" si="41"/>
        <v>0.34999999986030161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1664597.7</v>
      </c>
      <c r="D1302" s="2">
        <f>BILANCA!E298</f>
        <v>2687663.95</v>
      </c>
      <c r="E1302" s="2">
        <v>0</v>
      </c>
      <c r="F1302" s="2">
        <v>0</v>
      </c>
      <c r="G1302" s="3">
        <f t="shared" si="38"/>
        <v>2055658.2752</v>
      </c>
      <c r="H1302" s="3">
        <f t="shared" si="41"/>
        <v>0.34999999986030161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177744.35</v>
      </c>
      <c r="D1305" s="2">
        <f>BILANCA!E302</f>
        <v>368747.51</v>
      </c>
      <c r="E1305" s="2">
        <v>0</v>
      </c>
      <c r="F1305" s="2">
        <v>0</v>
      </c>
      <c r="G1305" s="3">
        <f t="shared" si="38"/>
        <v>269995.61414999998</v>
      </c>
      <c r="H1305" s="3">
        <f t="shared" si="41"/>
        <v>0.83999999999650754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5889381.4800000004</v>
      </c>
      <c r="D1306" s="2">
        <f>BILANCA!E303</f>
        <v>5662794.7699999996</v>
      </c>
      <c r="E1306" s="2">
        <v>0</v>
      </c>
      <c r="F1306" s="2">
        <v>0</v>
      </c>
      <c r="G1306" s="3">
        <f t="shared" si="38"/>
        <v>5095631.4219199996</v>
      </c>
      <c r="H1306" s="3">
        <f t="shared" si="41"/>
        <v>0.71000000089406967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50014.92</v>
      </c>
      <c r="D1308" s="2">
        <f>BILANCA!E305</f>
        <v>38056.54</v>
      </c>
      <c r="E1308" s="2">
        <v>0</v>
      </c>
      <c r="F1308" s="2">
        <v>0</v>
      </c>
      <c r="G1308" s="3">
        <f t="shared" ref="G1308:G1581" si="52">B1308/1000*C1308+B1308/500*D1308</f>
        <v>37586.144</v>
      </c>
      <c r="H1308" s="3">
        <f t="shared" si="41"/>
        <v>0.54000000000087311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6101.34</v>
      </c>
      <c r="E1309" s="2">
        <v>0</v>
      </c>
      <c r="F1309" s="2">
        <v>0</v>
      </c>
      <c r="G1309" s="3">
        <f t="shared" si="52"/>
        <v>3648.6013199999998</v>
      </c>
      <c r="H1309" s="3">
        <f t="shared" si="41"/>
        <v>0.34000000000014552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1098.48</v>
      </c>
      <c r="E1311" s="2">
        <v>0</v>
      </c>
      <c r="F1311" s="2">
        <v>0</v>
      </c>
      <c r="G1311" s="3">
        <f t="shared" si="52"/>
        <v>661.28495999999996</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24.56</v>
      </c>
      <c r="D1312" s="2">
        <f>BILANCA!E309</f>
        <v>0</v>
      </c>
      <c r="E1312" s="2">
        <v>0</v>
      </c>
      <c r="F1312" s="2">
        <v>0</v>
      </c>
      <c r="G1312" s="3">
        <f t="shared" si="52"/>
        <v>7.4171199999999997</v>
      </c>
      <c r="H1312" s="3">
        <f t="shared" si="41"/>
        <v>0.44000000000000128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1194.24</v>
      </c>
      <c r="E1317" s="2">
        <v>0</v>
      </c>
      <c r="F1317" s="2">
        <v>0</v>
      </c>
      <c r="G1317" s="3">
        <f t="shared" si="53"/>
        <v>733.26336000000003</v>
      </c>
      <c r="H1317" s="3">
        <f t="shared" si="54"/>
        <v>0.24000000000000909</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3300</v>
      </c>
      <c r="D1339" s="2">
        <f>BILANCA!E336</f>
        <v>0</v>
      </c>
      <c r="E1339" s="2">
        <v>0</v>
      </c>
      <c r="F1339" s="2">
        <v>0</v>
      </c>
      <c r="G1339" s="3">
        <f t="shared" si="52"/>
        <v>1085.7</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94476.92</v>
      </c>
      <c r="D1340" s="2">
        <f>BILANCA!E337</f>
        <v>195060.73</v>
      </c>
      <c r="E1340" s="2">
        <v>0</v>
      </c>
      <c r="F1340" s="2">
        <v>0</v>
      </c>
      <c r="G1340" s="3">
        <f t="shared" si="52"/>
        <v>159917.46540000002</v>
      </c>
      <c r="H1340" s="3">
        <f t="shared" si="41"/>
        <v>0.34999999999126885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202071.9</v>
      </c>
      <c r="E1342" s="2">
        <v>0</v>
      </c>
      <c r="F1342" s="2">
        <v>0</v>
      </c>
      <c r="G1342" s="3">
        <f t="shared" si="52"/>
        <v>134175.74160000001</v>
      </c>
      <c r="H1342" s="3">
        <f t="shared" si="41"/>
        <v>0.10000000000582077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1061425.95</v>
      </c>
      <c r="D1346" s="2">
        <f>BILANCA!E343</f>
        <v>6485995</v>
      </c>
      <c r="E1346" s="2">
        <v>0</v>
      </c>
      <c r="F1346" s="2">
        <v>0</v>
      </c>
      <c r="G1346" s="3">
        <f t="shared" si="52"/>
        <v>4715227.7592000002</v>
      </c>
      <c r="H1346" s="3">
        <f t="shared" si="41"/>
        <v>5.0000000046566129E-2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435.38</v>
      </c>
      <c r="E1368" s="2">
        <v>0</v>
      </c>
      <c r="F1368" s="2">
        <v>0</v>
      </c>
      <c r="G1368" s="3">
        <f t="shared" si="57"/>
        <v>311.73208</v>
      </c>
      <c r="H1368" s="3">
        <f t="shared" si="58"/>
        <v>0.37999999999999545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160</v>
      </c>
      <c r="E1369" s="2">
        <v>0</v>
      </c>
      <c r="F1369" s="2">
        <v>0</v>
      </c>
      <c r="G1369" s="3">
        <f t="shared" si="57"/>
        <v>114.88</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66.36</v>
      </c>
      <c r="E1387" s="2">
        <v>0</v>
      </c>
      <c r="F1387" s="2">
        <v>0</v>
      </c>
      <c r="G1387" s="3">
        <f t="shared" si="59"/>
        <v>50.035440000000001</v>
      </c>
      <c r="H1387" s="3">
        <f t="shared" si="60"/>
        <v>0.35999999999999943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1064673.8999999999</v>
      </c>
      <c r="D1394" s="2">
        <f>BILANCA!E391</f>
        <v>1419223.37</v>
      </c>
      <c r="E1394" s="2">
        <v>0</v>
      </c>
      <c r="F1394" s="2">
        <v>0</v>
      </c>
      <c r="G1394" s="3">
        <f t="shared" si="61"/>
        <v>1498798.3257599999</v>
      </c>
      <c r="H1394" s="3">
        <f t="shared" si="62"/>
        <v>0.47000000020489097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601987</v>
      </c>
      <c r="E1395" s="2">
        <v>0</v>
      </c>
      <c r="F1395" s="2">
        <v>0</v>
      </c>
      <c r="G1395" s="3">
        <f t="shared" si="61"/>
        <v>463529.99</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104871.29</v>
      </c>
      <c r="E1396" s="2">
        <v>0</v>
      </c>
      <c r="F1396" s="2">
        <v>0</v>
      </c>
      <c r="G1396" s="3">
        <f t="shared" si="61"/>
        <v>80960.635880000002</v>
      </c>
      <c r="H1396" s="3">
        <f t="shared" si="62"/>
        <v>0.28999999999359716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388239.06</v>
      </c>
      <c r="E1399" s="2">
        <v>0</v>
      </c>
      <c r="F1399" s="2">
        <v>0</v>
      </c>
      <c r="G1399" s="3">
        <f t="shared" si="61"/>
        <v>302049.98868000001</v>
      </c>
      <c r="H1399" s="3">
        <f t="shared" si="62"/>
        <v>5.9999999997671694E-2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599923.80000000005</v>
      </c>
      <c r="D1400" s="14">
        <f>BILANCA!E397</f>
        <v>173343.23</v>
      </c>
      <c r="E1400" s="14">
        <v>0</v>
      </c>
      <c r="F1400" s="14">
        <v>0</v>
      </c>
      <c r="G1400" s="15">
        <f t="shared" si="52"/>
        <v>369178.00140000007</v>
      </c>
      <c r="H1400" s="15">
        <f t="shared" si="41"/>
        <v>0.42999999996391125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809276.36</v>
      </c>
      <c r="D1401" s="7">
        <f>'RAS-funkcijski'!E5</f>
        <v>1039312.87</v>
      </c>
      <c r="E1401" s="7">
        <v>0</v>
      </c>
      <c r="F1401" s="7">
        <v>0</v>
      </c>
      <c r="G1401" s="8">
        <f t="shared" si="52"/>
        <v>2887.9020999999998</v>
      </c>
      <c r="H1401" s="8">
        <f t="shared" si="41"/>
        <v>0.48999999999068677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50425.599999999999</v>
      </c>
      <c r="D1402" s="2">
        <f>'RAS-funkcijski'!E6</f>
        <v>70165.38</v>
      </c>
      <c r="E1402" s="2">
        <v>0</v>
      </c>
      <c r="F1402" s="2">
        <v>0</v>
      </c>
      <c r="G1402" s="3">
        <f t="shared" si="52"/>
        <v>381.51272000000006</v>
      </c>
      <c r="H1402" s="3">
        <f t="shared" si="41"/>
        <v>0.7800000000061118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50425.599999999999</v>
      </c>
      <c r="D1403" s="2">
        <f>'RAS-funkcijski'!E7</f>
        <v>41782.54</v>
      </c>
      <c r="E1403" s="2">
        <v>0</v>
      </c>
      <c r="F1403" s="2">
        <v>0</v>
      </c>
      <c r="G1403" s="3">
        <f t="shared" si="52"/>
        <v>401.97203999999999</v>
      </c>
      <c r="H1403" s="3">
        <f t="shared" si="41"/>
        <v>0.86000000000058208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28382.84</v>
      </c>
      <c r="E1404" s="2">
        <v>0</v>
      </c>
      <c r="F1404" s="2">
        <v>0</v>
      </c>
      <c r="G1404" s="3">
        <f t="shared" si="52"/>
        <v>227.06272000000001</v>
      </c>
      <c r="H1404" s="3">
        <f t="shared" si="41"/>
        <v>0.15999999999985448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758850.76</v>
      </c>
      <c r="D1409" s="2">
        <f>'RAS-funkcijski'!E13</f>
        <v>969147.49</v>
      </c>
      <c r="E1409" s="2">
        <v>0</v>
      </c>
      <c r="F1409" s="2">
        <v>0</v>
      </c>
      <c r="G1409" s="3">
        <f t="shared" si="52"/>
        <v>24274.311659999999</v>
      </c>
      <c r="H1409" s="3">
        <f t="shared" si="41"/>
        <v>0.72999999998137355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307824.15999999997</v>
      </c>
      <c r="D1410" s="2">
        <f>'RAS-funkcijski'!E14</f>
        <v>376004.1</v>
      </c>
      <c r="E1410" s="2">
        <v>0</v>
      </c>
      <c r="F1410" s="2">
        <v>0</v>
      </c>
      <c r="G1410" s="3">
        <f t="shared" si="52"/>
        <v>10598.3236</v>
      </c>
      <c r="H1410" s="3">
        <f t="shared" si="41"/>
        <v>0.25999999995110556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451026.6</v>
      </c>
      <c r="D1412" s="2">
        <f>'RAS-funkcijski'!E16</f>
        <v>593143.39</v>
      </c>
      <c r="E1412" s="2">
        <v>0</v>
      </c>
      <c r="F1412" s="2">
        <v>0</v>
      </c>
      <c r="G1412" s="3">
        <f t="shared" si="52"/>
        <v>19647.760560000002</v>
      </c>
      <c r="H1412" s="3">
        <f t="shared" si="41"/>
        <v>0.7900000000372529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35418.57</v>
      </c>
      <c r="D1424" s="2">
        <f>'RAS-funkcijski'!E28</f>
        <v>59815.51</v>
      </c>
      <c r="E1424" s="2">
        <v>0</v>
      </c>
      <c r="F1424" s="2">
        <v>0</v>
      </c>
      <c r="G1424" s="3">
        <f t="shared" si="52"/>
        <v>3721.1901600000001</v>
      </c>
      <c r="H1424" s="3">
        <f t="shared" si="41"/>
        <v>0.91999999999825377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34754.959999999999</v>
      </c>
      <c r="D1426" s="2">
        <f>'RAS-funkcijski'!E30</f>
        <v>59150.51</v>
      </c>
      <c r="E1426" s="2">
        <v>0</v>
      </c>
      <c r="F1426" s="2">
        <v>0</v>
      </c>
      <c r="G1426" s="3">
        <f t="shared" si="52"/>
        <v>3979.4554800000001</v>
      </c>
      <c r="H1426" s="3">
        <f t="shared" si="41"/>
        <v>0.52999999999883585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663.61</v>
      </c>
      <c r="D1430" s="2">
        <f>'RAS-funkcijski'!E34</f>
        <v>665</v>
      </c>
      <c r="E1430" s="2">
        <v>0</v>
      </c>
      <c r="F1430" s="2">
        <v>0</v>
      </c>
      <c r="G1430" s="3">
        <f t="shared" si="52"/>
        <v>59.808300000000003</v>
      </c>
      <c r="H1430" s="3">
        <f t="shared" si="41"/>
        <v>0.38999999999998636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41350.86</v>
      </c>
      <c r="D1431" s="2">
        <f>'RAS-funkcijski'!E35</f>
        <v>1552174.23</v>
      </c>
      <c r="E1431" s="2">
        <v>0</v>
      </c>
      <c r="F1431" s="2">
        <v>0</v>
      </c>
      <c r="G1431" s="3">
        <f t="shared" si="52"/>
        <v>97516.678919999991</v>
      </c>
      <c r="H1431" s="3">
        <f t="shared" si="41"/>
        <v>0.36999999998079147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3619.62</v>
      </c>
      <c r="D1432" s="2">
        <f>'RAS-funkcijski'!E36</f>
        <v>3619.62</v>
      </c>
      <c r="E1432" s="2">
        <v>0</v>
      </c>
      <c r="F1432" s="2">
        <v>0</v>
      </c>
      <c r="G1432" s="3">
        <f t="shared" si="52"/>
        <v>347.48352</v>
      </c>
      <c r="H1432" s="3">
        <f t="shared" si="41"/>
        <v>0.76000000000021828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3619.62</v>
      </c>
      <c r="D1433" s="2">
        <f>'RAS-funkcijski'!E37</f>
        <v>3619.62</v>
      </c>
      <c r="E1433" s="2">
        <v>0</v>
      </c>
      <c r="F1433" s="2">
        <v>0</v>
      </c>
      <c r="G1433" s="3">
        <f t="shared" si="52"/>
        <v>358.34238000000005</v>
      </c>
      <c r="H1433" s="3">
        <f t="shared" si="41"/>
        <v>0.76000000000021828</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8223.52</v>
      </c>
      <c r="D1435" s="2">
        <f>'RAS-funkcijski'!E39</f>
        <v>22378.09</v>
      </c>
      <c r="E1435" s="2">
        <v>0</v>
      </c>
      <c r="F1435" s="2">
        <v>0</v>
      </c>
      <c r="G1435" s="3">
        <f t="shared" si="52"/>
        <v>1854.2895000000001</v>
      </c>
      <c r="H1435" s="3">
        <f t="shared" si="41"/>
        <v>0.56999999999970896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8223.52</v>
      </c>
      <c r="D1436" s="2">
        <f>'RAS-funkcijski'!E40</f>
        <v>22378.09</v>
      </c>
      <c r="E1436" s="2">
        <v>0</v>
      </c>
      <c r="F1436" s="2">
        <v>0</v>
      </c>
      <c r="G1436" s="3">
        <f t="shared" si="52"/>
        <v>1907.2692</v>
      </c>
      <c r="H1436" s="3">
        <f t="shared" si="41"/>
        <v>0.56999999999970896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5462.9</v>
      </c>
      <c r="D1450" s="2">
        <f>'RAS-funkcijski'!E54</f>
        <v>1506379.79</v>
      </c>
      <c r="E1450" s="2">
        <v>0</v>
      </c>
      <c r="F1450" s="2">
        <v>0</v>
      </c>
      <c r="G1450" s="3">
        <f t="shared" si="52"/>
        <v>150911.12400000001</v>
      </c>
      <c r="H1450" s="3">
        <f t="shared" si="63"/>
        <v>0.30999999996311089</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5462.9</v>
      </c>
      <c r="D1451" s="2">
        <f>'RAS-funkcijski'!E55</f>
        <v>1506379.79</v>
      </c>
      <c r="E1451" s="2">
        <v>0</v>
      </c>
      <c r="F1451" s="2">
        <v>0</v>
      </c>
      <c r="G1451" s="3">
        <f t="shared" si="52"/>
        <v>153929.34648000001</v>
      </c>
      <c r="H1451" s="3">
        <f t="shared" si="63"/>
        <v>0.30999999996311089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24044.82</v>
      </c>
      <c r="D1470" s="2">
        <f>'RAS-funkcijski'!E74</f>
        <v>19796.73</v>
      </c>
      <c r="E1470" s="2">
        <v>0</v>
      </c>
      <c r="F1470" s="2">
        <v>0</v>
      </c>
      <c r="G1470" s="3">
        <f t="shared" si="52"/>
        <v>4454.6796000000004</v>
      </c>
      <c r="H1470" s="3">
        <f t="shared" si="63"/>
        <v>0.4500000000007276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62691.039999999994</v>
      </c>
      <c r="D1471" s="2">
        <f>'RAS-funkcijski'!E75</f>
        <v>71453.37</v>
      </c>
      <c r="E1471" s="2">
        <v>0</v>
      </c>
      <c r="F1471" s="2">
        <v>0</v>
      </c>
      <c r="G1471" s="3">
        <f t="shared" si="52"/>
        <v>14597.442379999997</v>
      </c>
      <c r="H1471" s="3">
        <f t="shared" si="63"/>
        <v>0.40999999998894054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48316.959999999999</v>
      </c>
      <c r="D1472" s="2">
        <f>'RAS-funkcijski'!E76</f>
        <v>50135.040000000001</v>
      </c>
      <c r="E1472" s="2">
        <v>0</v>
      </c>
      <c r="F1472" s="2">
        <v>0</v>
      </c>
      <c r="G1472" s="3">
        <f t="shared" si="52"/>
        <v>10698.266879999999</v>
      </c>
      <c r="H1472" s="3">
        <f t="shared" si="63"/>
        <v>8.000000000174623E-2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2343.9899999999998</v>
      </c>
      <c r="D1475" s="2">
        <f>'RAS-funkcijski'!E79</f>
        <v>2022</v>
      </c>
      <c r="E1475" s="2">
        <v>0</v>
      </c>
      <c r="F1475" s="2">
        <v>0</v>
      </c>
      <c r="G1475" s="3">
        <f t="shared" si="52"/>
        <v>479.09924999999998</v>
      </c>
      <c r="H1475" s="3">
        <f t="shared" si="63"/>
        <v>1.0000000000218279E-2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12030.09</v>
      </c>
      <c r="D1477" s="2">
        <f>'RAS-funkcijski'!E81</f>
        <v>19296.330000000002</v>
      </c>
      <c r="E1477" s="2">
        <v>0</v>
      </c>
      <c r="F1477" s="2">
        <v>0</v>
      </c>
      <c r="G1477" s="3">
        <f t="shared" si="52"/>
        <v>3897.9517500000002</v>
      </c>
      <c r="H1477" s="3">
        <f t="shared" si="63"/>
        <v>0.42000000000189175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909692.64</v>
      </c>
      <c r="D1478" s="2">
        <f>'RAS-funkcijski'!E82</f>
        <v>1417441.5</v>
      </c>
      <c r="E1478" s="2">
        <v>0</v>
      </c>
      <c r="F1478" s="2">
        <v>0</v>
      </c>
      <c r="G1478" s="3">
        <f t="shared" si="52"/>
        <v>292076.89992</v>
      </c>
      <c r="H1478" s="3">
        <f t="shared" si="63"/>
        <v>0.85999999998603016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137650.21</v>
      </c>
      <c r="D1480" s="2">
        <f>'RAS-funkcijski'!E84</f>
        <v>426462.15</v>
      </c>
      <c r="E1480" s="2">
        <v>0</v>
      </c>
      <c r="F1480" s="2">
        <v>0</v>
      </c>
      <c r="G1480" s="3">
        <f t="shared" si="52"/>
        <v>79245.960800000001</v>
      </c>
      <c r="H1480" s="3">
        <f t="shared" si="63"/>
        <v>0.36000000001513399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80523.63</v>
      </c>
      <c r="D1482" s="2">
        <f>'RAS-funkcijski'!E86</f>
        <v>259056.57</v>
      </c>
      <c r="E1482" s="2">
        <v>0</v>
      </c>
      <c r="F1482" s="2">
        <v>0</v>
      </c>
      <c r="G1482" s="3">
        <f t="shared" si="52"/>
        <v>49088.215140000008</v>
      </c>
      <c r="H1482" s="3">
        <f t="shared" si="63"/>
        <v>0.79999999998835847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691518.8</v>
      </c>
      <c r="D1484" s="2">
        <f>'RAS-funkcijski'!E88</f>
        <v>731922.78</v>
      </c>
      <c r="E1484" s="2">
        <v>0</v>
      </c>
      <c r="F1484" s="2">
        <v>0</v>
      </c>
      <c r="G1484" s="3">
        <f t="shared" si="52"/>
        <v>181050.60624000002</v>
      </c>
      <c r="H1484" s="3">
        <f t="shared" si="63"/>
        <v>0.41999999992549419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1290036.5399999998</v>
      </c>
      <c r="D1503" s="2">
        <f>'RAS-funkcijski'!E107</f>
        <v>562622.66</v>
      </c>
      <c r="E1503" s="2">
        <v>0</v>
      </c>
      <c r="F1503" s="2">
        <v>0</v>
      </c>
      <c r="G1503" s="3">
        <f t="shared" si="52"/>
        <v>248774.03157999998</v>
      </c>
      <c r="H1503" s="3">
        <f t="shared" si="63"/>
        <v>0.80000000016298145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290028.01</v>
      </c>
      <c r="D1504" s="2">
        <f>'RAS-funkcijski'!E108</f>
        <v>180301.9</v>
      </c>
      <c r="E1504" s="2">
        <v>0</v>
      </c>
      <c r="F1504" s="2">
        <v>0</v>
      </c>
      <c r="G1504" s="3">
        <f t="shared" si="52"/>
        <v>67665.708240000007</v>
      </c>
      <c r="H1504" s="3">
        <f t="shared" si="63"/>
        <v>0.11000000001513399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818382.83</v>
      </c>
      <c r="D1505" s="2">
        <f>'RAS-funkcijski'!E109</f>
        <v>197192.51</v>
      </c>
      <c r="E1505" s="2">
        <v>0</v>
      </c>
      <c r="F1505" s="2">
        <v>0</v>
      </c>
      <c r="G1505" s="3">
        <f t="shared" si="52"/>
        <v>127340.62424999999</v>
      </c>
      <c r="H1505" s="3">
        <f t="shared" si="63"/>
        <v>0.66000000003259629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47368.52</v>
      </c>
      <c r="D1507" s="2">
        <f>'RAS-funkcijski'!E111</f>
        <v>17827.71</v>
      </c>
      <c r="E1507" s="2">
        <v>0</v>
      </c>
      <c r="F1507" s="2">
        <v>0</v>
      </c>
      <c r="G1507" s="3">
        <f t="shared" si="52"/>
        <v>8883.5615799999996</v>
      </c>
      <c r="H1507" s="3">
        <f t="shared" si="63"/>
        <v>0.77000000000407454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134257.18</v>
      </c>
      <c r="D1509" s="2">
        <f>'RAS-funkcijski'!E113</f>
        <v>167300.54</v>
      </c>
      <c r="E1509" s="2">
        <v>0</v>
      </c>
      <c r="F1509" s="2">
        <v>0</v>
      </c>
      <c r="G1509" s="3">
        <f t="shared" si="52"/>
        <v>51105.550340000002</v>
      </c>
      <c r="H1509" s="3">
        <f t="shared" si="63"/>
        <v>0.63999999998486601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1224942.0999999999</v>
      </c>
      <c r="D1510" s="2">
        <f>'RAS-funkcijski'!E114</f>
        <v>525366.63</v>
      </c>
      <c r="E1510" s="2">
        <v>0</v>
      </c>
      <c r="F1510" s="2">
        <v>0</v>
      </c>
      <c r="G1510" s="3">
        <f t="shared" si="52"/>
        <v>250324.28959999999</v>
      </c>
      <c r="H1510" s="3">
        <f t="shared" si="63"/>
        <v>0.469999999855645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1009298.38</v>
      </c>
      <c r="D1511" s="2">
        <f>'RAS-funkcijski'!E115</f>
        <v>308812.22000000003</v>
      </c>
      <c r="E1511" s="2">
        <v>0</v>
      </c>
      <c r="F1511" s="2">
        <v>0</v>
      </c>
      <c r="G1511" s="3">
        <f t="shared" si="52"/>
        <v>180588.43302</v>
      </c>
      <c r="H1511" s="3">
        <f t="shared" si="63"/>
        <v>0.6000000000349246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951393.25</v>
      </c>
      <c r="D1512" s="2">
        <f>'RAS-funkcijski'!E116</f>
        <v>264555.76</v>
      </c>
      <c r="E1512" s="2">
        <v>0</v>
      </c>
      <c r="F1512" s="2">
        <v>0</v>
      </c>
      <c r="G1512" s="3">
        <f t="shared" si="52"/>
        <v>165816.53424000001</v>
      </c>
      <c r="H1512" s="3">
        <f t="shared" si="63"/>
        <v>0.48999999999068677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57905.13</v>
      </c>
      <c r="D1513" s="2">
        <f>'RAS-funkcijski'!E117</f>
        <v>44256.46</v>
      </c>
      <c r="E1513" s="2">
        <v>0</v>
      </c>
      <c r="F1513" s="2">
        <v>0</v>
      </c>
      <c r="G1513" s="3">
        <f t="shared" si="52"/>
        <v>16545.23965</v>
      </c>
      <c r="H1513" s="3">
        <f t="shared" si="63"/>
        <v>0.58999999999650754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5074</v>
      </c>
      <c r="D1514" s="2">
        <f>'RAS-funkcijski'!E118</f>
        <v>4800</v>
      </c>
      <c r="E1514" s="2">
        <v>0</v>
      </c>
      <c r="F1514" s="2">
        <v>0</v>
      </c>
      <c r="G1514" s="3">
        <f t="shared" si="52"/>
        <v>1672.8360000000002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5074</v>
      </c>
      <c r="D1516" s="2">
        <f>'RAS-funkcijski'!E120</f>
        <v>4800</v>
      </c>
      <c r="E1516" s="2">
        <v>0</v>
      </c>
      <c r="F1516" s="2">
        <v>0</v>
      </c>
      <c r="G1516" s="3">
        <f t="shared" si="52"/>
        <v>1702.1840000000002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90000</v>
      </c>
      <c r="D1518" s="2">
        <f>'RAS-funkcijski'!E122</f>
        <v>82000</v>
      </c>
      <c r="E1518" s="2">
        <v>0</v>
      </c>
      <c r="F1518" s="2">
        <v>0</v>
      </c>
      <c r="G1518" s="3">
        <f t="shared" si="52"/>
        <v>29972</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90000</v>
      </c>
      <c r="D1520" s="2">
        <f>'RAS-funkcijski'!E124</f>
        <v>82000</v>
      </c>
      <c r="E1520" s="2">
        <v>0</v>
      </c>
      <c r="F1520" s="2">
        <v>0</v>
      </c>
      <c r="G1520" s="3">
        <f t="shared" si="52"/>
        <v>30480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120569.72</v>
      </c>
      <c r="D1522" s="2">
        <f>'RAS-funkcijski'!E126</f>
        <v>129754.41</v>
      </c>
      <c r="E1522" s="2">
        <v>0</v>
      </c>
      <c r="F1522" s="2">
        <v>0</v>
      </c>
      <c r="G1522" s="3">
        <f t="shared" si="52"/>
        <v>46369.581879999998</v>
      </c>
      <c r="H1522" s="3">
        <f t="shared" si="63"/>
        <v>0.69000000000232831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498482.77</v>
      </c>
      <c r="D1525" s="2">
        <f>'RAS-funkcijski'!E129</f>
        <v>737896.05</v>
      </c>
      <c r="E1525" s="2">
        <v>0</v>
      </c>
      <c r="F1525" s="2">
        <v>0</v>
      </c>
      <c r="G1525" s="3">
        <f t="shared" si="52"/>
        <v>246784.35875000001</v>
      </c>
      <c r="H1525" s="3">
        <f t="shared" si="63"/>
        <v>0.28000000002793968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41785.35</v>
      </c>
      <c r="D1529" s="2">
        <f>'RAS-funkcijski'!E133</f>
        <v>26633.15</v>
      </c>
      <c r="E1529" s="2">
        <v>0</v>
      </c>
      <c r="F1529" s="2">
        <v>0</v>
      </c>
      <c r="G1529" s="3">
        <f t="shared" si="52"/>
        <v>12261.662850000001</v>
      </c>
      <c r="H1529" s="3">
        <f t="shared" si="63"/>
        <v>0.5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62421.42</v>
      </c>
      <c r="D1531" s="2">
        <f>'RAS-funkcijski'!E135</f>
        <v>81858.929999999993</v>
      </c>
      <c r="E1531" s="2">
        <v>0</v>
      </c>
      <c r="F1531" s="2">
        <v>0</v>
      </c>
      <c r="G1531" s="3">
        <f t="shared" si="52"/>
        <v>29624.24568</v>
      </c>
      <c r="H1531" s="3">
        <f t="shared" si="63"/>
        <v>0.49000000000523869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53867.92</v>
      </c>
      <c r="D1533" s="2">
        <f>'RAS-funkcijski'!E137</f>
        <v>48887.41</v>
      </c>
      <c r="E1533" s="2">
        <v>0</v>
      </c>
      <c r="F1533" s="2">
        <v>0</v>
      </c>
      <c r="G1533" s="3">
        <f t="shared" si="52"/>
        <v>20168.484420000001</v>
      </c>
      <c r="H1533" s="3">
        <f t="shared" si="63"/>
        <v>0.49000000000523869</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340408.08</v>
      </c>
      <c r="D1536" s="2">
        <f>'RAS-funkcijski'!E140</f>
        <v>580516.56000000006</v>
      </c>
      <c r="E1536" s="2">
        <v>0</v>
      </c>
      <c r="F1536" s="2">
        <v>0</v>
      </c>
      <c r="G1536" s="3">
        <f t="shared" si="52"/>
        <v>204196.00320000004</v>
      </c>
      <c r="H1536" s="3">
        <f t="shared" si="63"/>
        <v>0.51999999996041879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4871890.879999999</v>
      </c>
      <c r="D1537" s="14">
        <f>'RAS-funkcijski'!E141</f>
        <v>5966082.8199999994</v>
      </c>
      <c r="E1537" s="14">
        <v>0</v>
      </c>
      <c r="F1537" s="14">
        <v>0</v>
      </c>
      <c r="G1537" s="15">
        <f t="shared" si="52"/>
        <v>2302155.7432399997</v>
      </c>
      <c r="H1537" s="15">
        <f t="shared" si="63"/>
        <v>0.30000000167638063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16004.81</v>
      </c>
      <c r="D1538" s="7">
        <f>'P-VRIO'!E5</f>
        <v>687382.06</v>
      </c>
      <c r="E1538" s="7">
        <v>0</v>
      </c>
      <c r="F1538" s="7">
        <v>0</v>
      </c>
      <c r="G1538" s="8">
        <f t="shared" si="52"/>
        <v>1390.76893</v>
      </c>
      <c r="H1538" s="8">
        <f t="shared" si="63"/>
        <v>0.25000000005638867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16004.81</v>
      </c>
      <c r="D1539" s="2">
        <f>'P-VRIO'!E6</f>
        <v>671710.04</v>
      </c>
      <c r="E1539" s="2">
        <v>0</v>
      </c>
      <c r="F1539" s="2">
        <v>0</v>
      </c>
      <c r="G1539" s="3">
        <f t="shared" si="52"/>
        <v>2718.84978</v>
      </c>
      <c r="H1539" s="3">
        <f t="shared" si="63"/>
        <v>0.23000000003776222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16004.81</v>
      </c>
      <c r="D1540" s="2">
        <f>'P-VRIO'!E7</f>
        <v>671710.04</v>
      </c>
      <c r="E1540" s="2">
        <v>0</v>
      </c>
      <c r="F1540" s="2">
        <v>0</v>
      </c>
      <c r="G1540" s="3">
        <f t="shared" si="52"/>
        <v>4078.2746700000007</v>
      </c>
      <c r="H1540" s="3">
        <f t="shared" si="63"/>
        <v>0.23000000003776222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16004.81</v>
      </c>
      <c r="D1541" s="2">
        <f>'P-VRIO'!E8</f>
        <v>107037.78</v>
      </c>
      <c r="E1541" s="2">
        <v>0</v>
      </c>
      <c r="F1541" s="2">
        <v>0</v>
      </c>
      <c r="G1541" s="3">
        <f t="shared" si="52"/>
        <v>920.32147999999995</v>
      </c>
      <c r="H1541" s="3">
        <f t="shared" si="63"/>
        <v>0.41000000000167347</v>
      </c>
      <c r="I1541" s="11">
        <f t="shared" ref="I1541:I1546" si="64">G1541*H1541</f>
        <v>377.3318068015401</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564672.26</v>
      </c>
      <c r="E1542" s="2">
        <v>0</v>
      </c>
      <c r="F1542" s="2">
        <v>0</v>
      </c>
      <c r="G1542" s="3">
        <f t="shared" si="52"/>
        <v>5646.7226000000001</v>
      </c>
      <c r="H1542" s="3">
        <f t="shared" si="63"/>
        <v>0.26000000000931323</v>
      </c>
      <c r="I1542" s="11">
        <f t="shared" si="64"/>
        <v>1468.1478760525893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15672.02</v>
      </c>
      <c r="E1555" s="2">
        <v>0</v>
      </c>
      <c r="F1555" s="2">
        <v>0</v>
      </c>
      <c r="G1555" s="3">
        <f t="shared" si="52"/>
        <v>564.19272000000001</v>
      </c>
      <c r="H1555" s="3">
        <f t="shared" si="63"/>
        <v>2.0000000000436557E-2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15672.02</v>
      </c>
      <c r="E1563" s="2">
        <v>0</v>
      </c>
      <c r="F1563" s="2">
        <v>0</v>
      </c>
      <c r="G1563" s="3">
        <f t="shared" si="52"/>
        <v>814.94503999999995</v>
      </c>
      <c r="H1563" s="3">
        <f t="shared" si="63"/>
        <v>2.0000000000436557E-2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15672.02</v>
      </c>
      <c r="E1569" s="2">
        <v>0</v>
      </c>
      <c r="F1569" s="2">
        <v>0</v>
      </c>
      <c r="G1569" s="3">
        <f t="shared" si="52"/>
        <v>1003.0092800000001</v>
      </c>
      <c r="H1569" s="3">
        <f t="shared" si="63"/>
        <v>2.0000000000436557E-2</v>
      </c>
      <c r="I1569" s="11">
        <f t="shared" si="67"/>
        <v>20.060185600437872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66.36</v>
      </c>
      <c r="D1571" s="2">
        <f>'P-VRIO'!E38</f>
        <v>0</v>
      </c>
      <c r="E1571" s="2">
        <v>0</v>
      </c>
      <c r="F1571" s="2">
        <v>0</v>
      </c>
      <c r="G1571" s="3">
        <f t="shared" si="52"/>
        <v>2.25624</v>
      </c>
      <c r="H1571" s="3">
        <f t="shared" si="63"/>
        <v>0.35999999999999943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66.36</v>
      </c>
      <c r="D1577" s="2">
        <f>'P-VRIO'!E44</f>
        <v>0</v>
      </c>
      <c r="E1577" s="2">
        <v>0</v>
      </c>
      <c r="F1577" s="2">
        <v>0</v>
      </c>
      <c r="G1577" s="3">
        <f t="shared" si="52"/>
        <v>2.6543999999999999</v>
      </c>
      <c r="H1577" s="3">
        <f t="shared" si="63"/>
        <v>0.35999999999999943</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66.36</v>
      </c>
      <c r="D1578" s="2">
        <f>'P-VRIO'!E45</f>
        <v>0</v>
      </c>
      <c r="E1578" s="2">
        <v>0</v>
      </c>
      <c r="F1578" s="2">
        <v>0</v>
      </c>
      <c r="G1578" s="3">
        <f t="shared" si="52"/>
        <v>2.7207600000000003</v>
      </c>
      <c r="H1578" s="3">
        <f t="shared" si="63"/>
        <v>0.35999999999999943</v>
      </c>
      <c r="I1578" s="11">
        <f t="shared" ref="I1578:I1581" si="69">G1578*H1578</f>
        <v>0.97947359999999861</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1159202.8700000001</v>
      </c>
      <c r="D1582" s="7"/>
      <c r="E1582" s="7">
        <v>0</v>
      </c>
      <c r="F1582" s="7">
        <v>0</v>
      </c>
      <c r="G1582" s="8">
        <f t="shared" ref="G1582:G1686" si="70">B1582/1000*C1582</f>
        <v>1159.2028700000001</v>
      </c>
      <c r="H1582" s="8">
        <f t="shared" ref="H1582:H1686" si="71">ABS(C1582-ROUND(C1582,0))</f>
        <v>0.12999999988824129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13920188.980000002</v>
      </c>
      <c r="D1583" s="2">
        <v>0</v>
      </c>
      <c r="E1583" s="2">
        <v>0</v>
      </c>
      <c r="F1583" s="2">
        <v>0</v>
      </c>
      <c r="G1583" s="3">
        <f t="shared" si="70"/>
        <v>27840.377960000005</v>
      </c>
      <c r="H1583" s="3">
        <f t="shared" si="71"/>
        <v>1.9999997690320015E-2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3710912.7300000004</v>
      </c>
      <c r="D1585" s="2">
        <v>0</v>
      </c>
      <c r="E1585" s="2">
        <v>0</v>
      </c>
      <c r="F1585" s="2">
        <v>0</v>
      </c>
      <c r="G1585" s="3">
        <f t="shared" si="70"/>
        <v>14843.650920000002</v>
      </c>
      <c r="H1585" s="3">
        <f t="shared" si="71"/>
        <v>0.26999999955296516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684122.34</v>
      </c>
      <c r="D1586" s="2">
        <v>0</v>
      </c>
      <c r="E1586" s="2">
        <v>0</v>
      </c>
      <c r="F1586" s="2">
        <v>0</v>
      </c>
      <c r="G1586" s="3">
        <f t="shared" si="70"/>
        <v>3420.6116999999999</v>
      </c>
      <c r="H1586" s="3">
        <f t="shared" si="71"/>
        <v>0.33999999996740371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2109285.81</v>
      </c>
      <c r="D1587" s="2">
        <v>0</v>
      </c>
      <c r="E1587" s="2">
        <v>0</v>
      </c>
      <c r="F1587" s="2">
        <v>0</v>
      </c>
      <c r="G1587" s="3">
        <f t="shared" si="70"/>
        <v>12655.71486</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9994.4699999999993</v>
      </c>
      <c r="D1588" s="2">
        <v>0</v>
      </c>
      <c r="E1588" s="2">
        <v>0</v>
      </c>
      <c r="F1588" s="2">
        <v>0</v>
      </c>
      <c r="G1588" s="3">
        <f t="shared" si="70"/>
        <v>69.961289999999991</v>
      </c>
      <c r="H1588" s="3">
        <f t="shared" si="71"/>
        <v>0.46999999999934516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86.93</v>
      </c>
      <c r="D1589" s="2">
        <v>0</v>
      </c>
      <c r="E1589" s="2">
        <v>0</v>
      </c>
      <c r="F1589" s="2">
        <v>0</v>
      </c>
      <c r="G1589" s="3">
        <f t="shared" si="70"/>
        <v>0.69544000000000006</v>
      </c>
      <c r="H1589" s="3">
        <f t="shared" si="71"/>
        <v>6.9999999999993179E-2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585429.88</v>
      </c>
      <c r="D1591" s="2">
        <v>0</v>
      </c>
      <c r="E1591" s="2">
        <v>0</v>
      </c>
      <c r="F1591" s="2">
        <v>0</v>
      </c>
      <c r="G1591" s="3">
        <f t="shared" si="70"/>
        <v>5854.2988000000005</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303900.83</v>
      </c>
      <c r="D1592" s="2">
        <v>0</v>
      </c>
      <c r="E1592" s="2">
        <v>0</v>
      </c>
      <c r="F1592" s="2">
        <v>0</v>
      </c>
      <c r="G1592" s="3">
        <f t="shared" si="70"/>
        <v>3342.90913</v>
      </c>
      <c r="H1592" s="3">
        <f t="shared" si="71"/>
        <v>0.16999999998370185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18092.47</v>
      </c>
      <c r="D1593" s="2">
        <v>0</v>
      </c>
      <c r="E1593" s="2">
        <v>0</v>
      </c>
      <c r="F1593" s="2">
        <v>0</v>
      </c>
      <c r="G1593" s="3">
        <f t="shared" si="70"/>
        <v>217.10964000000001</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2173592.9</v>
      </c>
      <c r="D1594" s="2">
        <v>0</v>
      </c>
      <c r="E1594" s="2">
        <v>0</v>
      </c>
      <c r="F1594" s="2">
        <v>0</v>
      </c>
      <c r="G1594" s="3">
        <f t="shared" si="70"/>
        <v>28256.707699999999</v>
      </c>
      <c r="H1594" s="3">
        <f t="shared" si="71"/>
        <v>0.10000000009313226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7892024.4699999997</v>
      </c>
      <c r="D1595" s="2">
        <v>0</v>
      </c>
      <c r="E1595" s="2">
        <v>0</v>
      </c>
      <c r="F1595" s="2">
        <v>0</v>
      </c>
      <c r="G1595" s="3">
        <f t="shared" si="70"/>
        <v>110488.34258</v>
      </c>
      <c r="H1595" s="3">
        <f t="shared" si="71"/>
        <v>0.46999999973922968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7892024.4699999997</v>
      </c>
      <c r="D1599" s="2">
        <v>0</v>
      </c>
      <c r="E1599" s="2">
        <v>0</v>
      </c>
      <c r="F1599" s="2">
        <v>0</v>
      </c>
      <c r="G1599" s="3">
        <f t="shared" si="70"/>
        <v>142056.44045999998</v>
      </c>
      <c r="H1599" s="3">
        <f t="shared" si="71"/>
        <v>0.46999999973922968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143658.88</v>
      </c>
      <c r="D1601" s="2">
        <v>0</v>
      </c>
      <c r="E1601" s="2">
        <v>0</v>
      </c>
      <c r="F1601" s="2">
        <v>0</v>
      </c>
      <c r="G1601" s="3">
        <f>B1601/1000*C1601</f>
        <v>2873.1776</v>
      </c>
      <c r="H1601" s="3">
        <f>ABS(C1601-ROUND(C1601,0))</f>
        <v>0.11999999999534339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8195668.8399999999</v>
      </c>
      <c r="D1602" s="2">
        <v>0</v>
      </c>
      <c r="E1602" s="2">
        <v>0</v>
      </c>
      <c r="F1602" s="2">
        <v>0</v>
      </c>
      <c r="G1602" s="3">
        <f t="shared" si="70"/>
        <v>172109.04564</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3613628.9200000004</v>
      </c>
      <c r="D1604" s="2">
        <v>0</v>
      </c>
      <c r="E1604" s="2">
        <v>0</v>
      </c>
      <c r="F1604" s="2">
        <v>0</v>
      </c>
      <c r="G1604" s="3">
        <f t="shared" si="70"/>
        <v>83113.465160000007</v>
      </c>
      <c r="H1604" s="3">
        <f t="shared" si="71"/>
        <v>7.9999999608844519E-2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685833.05</v>
      </c>
      <c r="D1605" s="2">
        <v>0</v>
      </c>
      <c r="E1605" s="2">
        <v>0</v>
      </c>
      <c r="F1605" s="2">
        <v>0</v>
      </c>
      <c r="G1605" s="3">
        <f t="shared" si="70"/>
        <v>16459.993200000001</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2050718.73</v>
      </c>
      <c r="D1606" s="2">
        <v>0</v>
      </c>
      <c r="E1606" s="2">
        <v>0</v>
      </c>
      <c r="F1606" s="2">
        <v>0</v>
      </c>
      <c r="G1606" s="3">
        <f t="shared" si="70"/>
        <v>51267.968250000005</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9001.7999999999993</v>
      </c>
      <c r="D1607" s="2">
        <v>0</v>
      </c>
      <c r="E1607" s="2">
        <v>0</v>
      </c>
      <c r="F1607" s="2">
        <v>0</v>
      </c>
      <c r="G1607" s="3">
        <f t="shared" si="70"/>
        <v>234.04679999999996</v>
      </c>
      <c r="H1607" s="3">
        <f t="shared" si="71"/>
        <v>0.2000000000007276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86.93</v>
      </c>
      <c r="D1608" s="2">
        <v>0</v>
      </c>
      <c r="E1608" s="2">
        <v>0</v>
      </c>
      <c r="F1608" s="2">
        <v>0</v>
      </c>
      <c r="G1608" s="3">
        <f t="shared" si="70"/>
        <v>2.3471100000000003</v>
      </c>
      <c r="H1608" s="3">
        <f t="shared" si="71"/>
        <v>6.9999999999993179E-2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516376.13</v>
      </c>
      <c r="D1610" s="2">
        <v>0</v>
      </c>
      <c r="E1610" s="2">
        <v>0</v>
      </c>
      <c r="F1610" s="2">
        <v>0</v>
      </c>
      <c r="G1610" s="3">
        <f t="shared" si="70"/>
        <v>14974.907770000002</v>
      </c>
      <c r="H1610" s="3">
        <f t="shared" si="71"/>
        <v>0.13000000000465661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303900.83</v>
      </c>
      <c r="D1611" s="2">
        <v>0</v>
      </c>
      <c r="E1611" s="2">
        <v>0</v>
      </c>
      <c r="F1611" s="2">
        <v>0</v>
      </c>
      <c r="G1611" s="3">
        <f t="shared" si="70"/>
        <v>9117.0249000000003</v>
      </c>
      <c r="H1611" s="3">
        <f t="shared" si="71"/>
        <v>0.16999999998370185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47711.45</v>
      </c>
      <c r="D1612" s="2">
        <v>0</v>
      </c>
      <c r="E1612" s="2">
        <v>0</v>
      </c>
      <c r="F1612" s="2">
        <v>0</v>
      </c>
      <c r="G1612" s="3">
        <f t="shared" si="70"/>
        <v>1479.05495</v>
      </c>
      <c r="H1612" s="3">
        <f t="shared" si="71"/>
        <v>0.44999999999708962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1971521</v>
      </c>
      <c r="D1613" s="2">
        <v>0</v>
      </c>
      <c r="E1613" s="2">
        <v>0</v>
      </c>
      <c r="F1613" s="2">
        <v>0</v>
      </c>
      <c r="G1613" s="3">
        <f t="shared" si="70"/>
        <v>63088.671999999999</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2467455.42</v>
      </c>
      <c r="D1614" s="2">
        <v>0</v>
      </c>
      <c r="E1614" s="2">
        <v>0</v>
      </c>
      <c r="F1614" s="2">
        <v>0</v>
      </c>
      <c r="G1614" s="3">
        <f t="shared" si="70"/>
        <v>81426.028860000006</v>
      </c>
      <c r="H1614" s="3">
        <f t="shared" si="71"/>
        <v>0.41999999992549419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2467455.42</v>
      </c>
      <c r="D1618" s="2">
        <v>0</v>
      </c>
      <c r="E1618" s="2">
        <v>0</v>
      </c>
      <c r="F1618" s="2">
        <v>0</v>
      </c>
      <c r="G1618" s="3">
        <f t="shared" si="70"/>
        <v>91295.850539999999</v>
      </c>
      <c r="H1618" s="3">
        <f t="shared" si="71"/>
        <v>0.41999999992549419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143063.5</v>
      </c>
      <c r="D1620" s="2">
        <v>0</v>
      </c>
      <c r="E1620" s="2">
        <v>0</v>
      </c>
      <c r="F1620" s="2">
        <v>0</v>
      </c>
      <c r="G1620" s="3">
        <f>B1620/1000*C1620</f>
        <v>5579.4764999999998</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6883723.0100000016</v>
      </c>
      <c r="D1621" s="2">
        <v>0</v>
      </c>
      <c r="E1621" s="2">
        <v>0</v>
      </c>
      <c r="F1621" s="2">
        <v>0</v>
      </c>
      <c r="G1621" s="3">
        <f t="shared" si="70"/>
        <v>275348.92040000006</v>
      </c>
      <c r="H1621" s="3">
        <f t="shared" si="71"/>
        <v>1.0000001639127731E-2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6883723.0099999998</v>
      </c>
      <c r="D1681" s="2">
        <v>0</v>
      </c>
      <c r="E1681" s="2">
        <v>0</v>
      </c>
      <c r="F1681" s="2">
        <v>0</v>
      </c>
      <c r="G1681" s="3">
        <f t="shared" si="70"/>
        <v>688372.30099999998</v>
      </c>
      <c r="H1681" s="3">
        <f t="shared" si="71"/>
        <v>9.9999997764825821E-3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195060.73</v>
      </c>
      <c r="D1683" s="2">
        <v>0</v>
      </c>
      <c r="E1683" s="2">
        <v>0</v>
      </c>
      <c r="F1683" s="2">
        <v>0</v>
      </c>
      <c r="G1683" s="3">
        <f t="shared" si="70"/>
        <v>19896.194459999999</v>
      </c>
      <c r="H1683" s="3">
        <f t="shared" si="71"/>
        <v>0.26999999998952262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202071.9</v>
      </c>
      <c r="D1684" s="2">
        <v>0</v>
      </c>
      <c r="E1684" s="2">
        <v>0</v>
      </c>
      <c r="F1684" s="2">
        <v>0</v>
      </c>
      <c r="G1684" s="3">
        <f t="shared" si="70"/>
        <v>20813.405699999999</v>
      </c>
      <c r="H1684" s="3">
        <f t="shared" si="71"/>
        <v>0.10000000000582077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6485995</v>
      </c>
      <c r="D1685" s="2">
        <v>0</v>
      </c>
      <c r="E1685" s="2">
        <v>0</v>
      </c>
      <c r="F1685" s="2">
        <v>0</v>
      </c>
      <c r="G1685" s="3">
        <f>B1685/1000*C1685</f>
        <v>674543.48</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595.38</v>
      </c>
      <c r="D1686" s="14">
        <v>0</v>
      </c>
      <c r="E1686" s="14">
        <v>0</v>
      </c>
      <c r="F1686" s="14">
        <v>0</v>
      </c>
      <c r="G1686" s="15">
        <f t="shared" si="70"/>
        <v>62.514899999999997</v>
      </c>
      <c r="H1686" s="15">
        <f t="shared" si="71"/>
        <v>0.37999999999999545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7" zoomScale="110" zoomScaleNormal="11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36508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5016452.45</v>
      </c>
      <c r="I17" s="275">
        <f>'PR-RAS'!E6</f>
        <v>5606862.3700000001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3401109.22</v>
      </c>
      <c r="I18" s="275">
        <f>'PR-RAS'!E152</f>
        <v>4541503.6199999992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307434.35000000021</v>
      </c>
      <c r="I20" s="275">
        <f>'PR-RAS'!E650</f>
        <v>127007.85999999987</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11244726.07</v>
      </c>
      <c r="I22" s="275">
        <f>BILANCA!E7</f>
        <v>12974913.470000001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8528595.8000000007</v>
      </c>
      <c r="I23" s="275">
        <f>BILANCA!E69</f>
        <v>8593283.0099999998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1159202.8699999999</v>
      </c>
      <c r="I24" s="275">
        <f>BILANCA!E177</f>
        <v>6883723.0099999998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18614118.999999996</v>
      </c>
      <c r="I25" s="275">
        <f>BILANCA!E251</f>
        <v>14684473.470000001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809276.36</v>
      </c>
      <c r="I27" s="275">
        <f>'RAS-funkcijski'!E5</f>
        <v>1039312.87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41350.86</v>
      </c>
      <c r="I28" s="275">
        <f>'RAS-funkcijski'!E35</f>
        <v>1552174.23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691518.8</v>
      </c>
      <c r="I29" s="275">
        <f>'RAS-funkcijski'!E88</f>
        <v>731922.78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1224942.0999999999</v>
      </c>
      <c r="I30" s="275">
        <f>'RAS-funkcijski'!E114</f>
        <v>525366.63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4871890.879999999</v>
      </c>
      <c r="I31" s="275">
        <f>'RAS-funkcijski'!E141</f>
        <v>5966082.8199999994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16004.81</v>
      </c>
      <c r="I33" s="275">
        <f>'P-VRIO'!E5</f>
        <v>687382.06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15672.02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66.36</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66.36</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1159202.8700000001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6883723.0100000016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6883723.0099999998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40" zoomScaleNormal="14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5016452.45</v>
      </c>
      <c r="E6" s="60">
        <f>E7+E43+E49+E82+E106+E125+E134+E140</f>
        <v>5606862.3700000001</v>
      </c>
      <c r="F6" s="45">
        <f t="shared" ref="F6:F132" si="0">IF(D6&lt;&gt;0,IF(E6/D6&gt;=100,"&gt;&gt;100",E6/D6*100),"-")</f>
        <v>111.76947107312859</v>
      </c>
    </row>
    <row r="7" spans="1:24" ht="12.75" customHeight="1" x14ac:dyDescent="0.2">
      <c r="A7" s="63">
        <v>61</v>
      </c>
      <c r="B7" s="220" t="s">
        <v>17</v>
      </c>
      <c r="C7" s="247" t="s">
        <v>18</v>
      </c>
      <c r="D7" s="60">
        <f>D8+D17+D23+D29+D36+D39</f>
        <v>1883453.8399999996</v>
      </c>
      <c r="E7" s="60">
        <f>E8+E17+E23+E29+E36+E39</f>
        <v>2169931.91</v>
      </c>
      <c r="F7" s="45">
        <f t="shared" si="0"/>
        <v>115.21025171500887</v>
      </c>
    </row>
    <row r="8" spans="1:24" ht="12.75" customHeight="1" x14ac:dyDescent="0.2">
      <c r="A8" s="63">
        <v>611</v>
      </c>
      <c r="B8" s="220" t="s">
        <v>19</v>
      </c>
      <c r="C8" s="247" t="s">
        <v>20</v>
      </c>
      <c r="D8" s="60">
        <f>SUM(D9:D14)-D15-D16</f>
        <v>1805801.6899999997</v>
      </c>
      <c r="E8" s="60">
        <f>SUM(E9:E14)-E15-E16</f>
        <v>2077490.2200000002</v>
      </c>
      <c r="F8" s="45">
        <f t="shared" si="0"/>
        <v>115.04531375203224</v>
      </c>
    </row>
    <row r="9" spans="1:24" ht="12.75" customHeight="1" x14ac:dyDescent="0.2">
      <c r="A9" s="63">
        <v>6111</v>
      </c>
      <c r="B9" s="65" t="s">
        <v>21</v>
      </c>
      <c r="C9" s="247" t="s">
        <v>22</v>
      </c>
      <c r="D9" s="194">
        <v>1845868.09</v>
      </c>
      <c r="E9" s="194">
        <v>2244035.87</v>
      </c>
      <c r="F9" s="45">
        <f t="shared" si="0"/>
        <v>121.57076023780226</v>
      </c>
    </row>
    <row r="10" spans="1:24" ht="12.75" customHeight="1" x14ac:dyDescent="0.2">
      <c r="A10" s="63">
        <v>6112</v>
      </c>
      <c r="B10" s="65" t="s">
        <v>23</v>
      </c>
      <c r="C10" s="247" t="s">
        <v>24</v>
      </c>
      <c r="D10" s="194">
        <v>155538.97</v>
      </c>
      <c r="E10" s="194">
        <v>153953.4</v>
      </c>
      <c r="F10" s="45">
        <f t="shared" si="0"/>
        <v>98.980596309722245</v>
      </c>
    </row>
    <row r="11" spans="1:24" ht="12.75" customHeight="1" x14ac:dyDescent="0.2">
      <c r="A11" s="63">
        <v>6113</v>
      </c>
      <c r="B11" s="65" t="s">
        <v>25</v>
      </c>
      <c r="C11" s="247" t="s">
        <v>26</v>
      </c>
      <c r="D11" s="194">
        <v>49898.63</v>
      </c>
      <c r="E11" s="194">
        <v>49328.7</v>
      </c>
      <c r="F11" s="45">
        <f t="shared" si="0"/>
        <v>98.857824353093463</v>
      </c>
    </row>
    <row r="12" spans="1:24" ht="12.75" customHeight="1" x14ac:dyDescent="0.2">
      <c r="A12" s="63">
        <v>6114</v>
      </c>
      <c r="B12" s="65" t="s">
        <v>27</v>
      </c>
      <c r="C12" s="247" t="s">
        <v>28</v>
      </c>
      <c r="D12" s="194">
        <v>39498.44</v>
      </c>
      <c r="E12" s="194">
        <v>64517.14</v>
      </c>
      <c r="F12" s="45">
        <f t="shared" si="0"/>
        <v>163.34098258057784</v>
      </c>
    </row>
    <row r="13" spans="1:24" ht="12.75" customHeight="1" x14ac:dyDescent="0.2">
      <c r="A13" s="63">
        <v>6115</v>
      </c>
      <c r="B13" s="65" t="s">
        <v>29</v>
      </c>
      <c r="C13" s="247" t="s">
        <v>30</v>
      </c>
      <c r="D13" s="194">
        <v>71063.61</v>
      </c>
      <c r="E13" s="194">
        <v>0</v>
      </c>
      <c r="F13" s="45">
        <f t="shared" si="0"/>
        <v>0</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356066.05</v>
      </c>
      <c r="E15" s="194">
        <v>434344.89</v>
      </c>
      <c r="F15" s="45">
        <f t="shared" si="0"/>
        <v>121.98435936253962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63595.38</v>
      </c>
      <c r="E23" s="60">
        <f t="shared" si="2"/>
        <v>78816.81</v>
      </c>
      <c r="F23" s="45">
        <f t="shared" si="0"/>
        <v>123.93480469807712</v>
      </c>
    </row>
    <row r="24" spans="1:6" ht="12.75" customHeight="1" x14ac:dyDescent="0.2">
      <c r="A24" s="63">
        <v>6131</v>
      </c>
      <c r="B24" s="65" t="s">
        <v>51</v>
      </c>
      <c r="C24" s="247" t="s">
        <v>52</v>
      </c>
      <c r="D24" s="194">
        <v>0</v>
      </c>
      <c r="E24" s="194">
        <v>4932.63</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63595.38</v>
      </c>
      <c r="E27" s="194">
        <v>73884.179999999993</v>
      </c>
      <c r="F27" s="45">
        <f t="shared" si="0"/>
        <v>116.17853372367615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14056.77</v>
      </c>
      <c r="E29" s="60">
        <f>SUM(E30:E35)</f>
        <v>13624.88</v>
      </c>
      <c r="F29" s="45">
        <f t="shared" si="0"/>
        <v>96.927530293232365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14056.77</v>
      </c>
      <c r="E31" s="194">
        <v>13624.88</v>
      </c>
      <c r="F31" s="45">
        <f t="shared" si="0"/>
        <v>96.927530293232365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2517395.4000000004</v>
      </c>
      <c r="E49" s="60">
        <f>E50+E53+E58+E61+E64+E68+E71+E74+E77</f>
        <v>2742601.26</v>
      </c>
      <c r="F49" s="45">
        <f t="shared" si="0"/>
        <v>108.9459867925396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1929970.37</v>
      </c>
      <c r="E58" s="60">
        <f t="shared" si="9"/>
        <v>812326.58000000007</v>
      </c>
      <c r="F58" s="45">
        <f t="shared" si="0"/>
        <v>42.090106284895974</v>
      </c>
    </row>
    <row r="59" spans="1:6" ht="24" x14ac:dyDescent="0.2">
      <c r="A59" s="63">
        <v>6331</v>
      </c>
      <c r="B59" s="65" t="s">
        <v>121</v>
      </c>
      <c r="C59" s="247" t="s">
        <v>122</v>
      </c>
      <c r="D59" s="194">
        <v>1797701.32</v>
      </c>
      <c r="E59" s="194">
        <v>694777.02</v>
      </c>
      <c r="F59" s="45">
        <f t="shared" si="0"/>
        <v>38.648078647458526</v>
      </c>
    </row>
    <row r="60" spans="1:6" ht="24" x14ac:dyDescent="0.2">
      <c r="A60" s="63">
        <v>6332</v>
      </c>
      <c r="B60" s="65" t="s">
        <v>123</v>
      </c>
      <c r="C60" s="247" t="s">
        <v>124</v>
      </c>
      <c r="D60" s="194">
        <v>132269.04999999999</v>
      </c>
      <c r="E60" s="194">
        <v>117549.56</v>
      </c>
      <c r="F60" s="45">
        <f t="shared" si="0"/>
        <v>88.871553851789216</v>
      </c>
    </row>
    <row r="61" spans="1:6" ht="12.75" customHeight="1" x14ac:dyDescent="0.2">
      <c r="A61" s="63">
        <v>634</v>
      </c>
      <c r="B61" s="65" t="s">
        <v>125</v>
      </c>
      <c r="C61" s="247" t="s">
        <v>126</v>
      </c>
      <c r="D61" s="60">
        <f t="shared" ref="D61:E61" si="10">SUM(D62:D63)</f>
        <v>3400</v>
      </c>
      <c r="E61" s="60">
        <f t="shared" si="10"/>
        <v>8379.2000000000007</v>
      </c>
      <c r="F61" s="45">
        <f t="shared" si="0"/>
        <v>246.44705882352943</v>
      </c>
    </row>
    <row r="62" spans="1:6" ht="12.75" customHeight="1" x14ac:dyDescent="0.2">
      <c r="A62" s="63">
        <v>6341</v>
      </c>
      <c r="B62" s="65" t="s">
        <v>127</v>
      </c>
      <c r="C62" s="247" t="s">
        <v>128</v>
      </c>
      <c r="D62" s="194">
        <v>0</v>
      </c>
      <c r="E62" s="194">
        <v>2800</v>
      </c>
      <c r="F62" s="45" t="str">
        <f t="shared" si="0"/>
        <v>-</v>
      </c>
    </row>
    <row r="63" spans="1:6" ht="12.75" customHeight="1" x14ac:dyDescent="0.2">
      <c r="A63" s="63">
        <v>6342</v>
      </c>
      <c r="B63" s="65" t="s">
        <v>129</v>
      </c>
      <c r="C63" s="247" t="s">
        <v>130</v>
      </c>
      <c r="D63" s="194">
        <v>3400</v>
      </c>
      <c r="E63" s="194">
        <v>5579.2</v>
      </c>
      <c r="F63" s="45">
        <f t="shared" si="0"/>
        <v>164.09411764705882</v>
      </c>
    </row>
    <row r="64" spans="1:6" ht="24" x14ac:dyDescent="0.2">
      <c r="A64" s="63">
        <v>635</v>
      </c>
      <c r="B64" s="65" t="s">
        <v>131</v>
      </c>
      <c r="C64" s="247" t="s">
        <v>132</v>
      </c>
      <c r="D64" s="60">
        <f>SUM(D65:D67)</f>
        <v>0</v>
      </c>
      <c r="E64" s="60">
        <f>SUM(E65:E67)</f>
        <v>1521214.68</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1521214.68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584025.03</v>
      </c>
      <c r="E74" s="60">
        <f t="shared" si="13"/>
        <v>400680.8</v>
      </c>
      <c r="F74" s="45">
        <f t="shared" si="0"/>
        <v>68.606785568762348</v>
      </c>
    </row>
    <row r="75" spans="1:6" ht="12.75" customHeight="1" x14ac:dyDescent="0.2">
      <c r="A75" s="63" t="s">
        <v>153</v>
      </c>
      <c r="B75" s="65" t="s">
        <v>154</v>
      </c>
      <c r="C75" s="247" t="s">
        <v>153</v>
      </c>
      <c r="D75" s="194">
        <v>243331.51</v>
      </c>
      <c r="E75" s="194">
        <v>245493.28</v>
      </c>
      <c r="F75" s="45">
        <f t="shared" si="0"/>
        <v>100.88840528709167</v>
      </c>
    </row>
    <row r="76" spans="1:6" ht="12.75" customHeight="1" x14ac:dyDescent="0.2">
      <c r="A76" s="63" t="s">
        <v>155</v>
      </c>
      <c r="B76" s="65" t="s">
        <v>156</v>
      </c>
      <c r="C76" s="247" t="s">
        <v>155</v>
      </c>
      <c r="D76" s="194">
        <v>340693.52</v>
      </c>
      <c r="E76" s="194">
        <v>155187.51999999999</v>
      </c>
      <c r="F76" s="45">
        <f t="shared" si="0"/>
        <v>45.55047598204979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249960.05</v>
      </c>
      <c r="E82" s="60">
        <f t="shared" si="15"/>
        <v>331964.12999999995</v>
      </c>
      <c r="F82" s="45">
        <f t="shared" si="0"/>
        <v>132.80687453855126</v>
      </c>
    </row>
    <row r="83" spans="1:6" ht="12.75" customHeight="1" x14ac:dyDescent="0.2">
      <c r="A83" s="63">
        <v>641</v>
      </c>
      <c r="B83" s="64" t="s">
        <v>169</v>
      </c>
      <c r="C83" s="247" t="s">
        <v>170</v>
      </c>
      <c r="D83" s="60">
        <f t="shared" ref="D83:E83" si="16">SUM(D84:D90)</f>
        <v>537.04999999999995</v>
      </c>
      <c r="E83" s="60">
        <f t="shared" si="16"/>
        <v>27.04</v>
      </c>
      <c r="F83" s="45">
        <f t="shared" si="0"/>
        <v>5.03491295037706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537.04999999999995</v>
      </c>
      <c r="E86" s="194">
        <v>27.04</v>
      </c>
      <c r="F86" s="45">
        <f t="shared" si="0"/>
        <v>5.03491295037706</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249423</v>
      </c>
      <c r="E91" s="60">
        <f t="shared" si="17"/>
        <v>331937.08999999997</v>
      </c>
      <c r="F91" s="45">
        <f t="shared" si="0"/>
        <v>133.08198923114546</v>
      </c>
    </row>
    <row r="92" spans="1:6" ht="12.75" customHeight="1" x14ac:dyDescent="0.2">
      <c r="A92" s="63">
        <v>6421</v>
      </c>
      <c r="B92" s="64" t="s">
        <v>187</v>
      </c>
      <c r="C92" s="247" t="s">
        <v>188</v>
      </c>
      <c r="D92" s="194">
        <v>15040.6</v>
      </c>
      <c r="E92" s="194">
        <v>13405</v>
      </c>
      <c r="F92" s="45">
        <f t="shared" si="0"/>
        <v>89.125433825778217</v>
      </c>
    </row>
    <row r="93" spans="1:6" ht="12.75" customHeight="1" x14ac:dyDescent="0.2">
      <c r="A93" s="63">
        <v>6422</v>
      </c>
      <c r="B93" s="64" t="s">
        <v>189</v>
      </c>
      <c r="C93" s="247" t="s">
        <v>190</v>
      </c>
      <c r="D93" s="194">
        <v>234370.79</v>
      </c>
      <c r="E93" s="194">
        <v>318527.87</v>
      </c>
      <c r="F93" s="45">
        <f t="shared" si="0"/>
        <v>135.90766579743149</v>
      </c>
    </row>
    <row r="94" spans="1:6" ht="12.75" customHeight="1" x14ac:dyDescent="0.2">
      <c r="A94" s="63">
        <v>6423</v>
      </c>
      <c r="B94" s="64" t="s">
        <v>191</v>
      </c>
      <c r="C94" s="247" t="s">
        <v>192</v>
      </c>
      <c r="D94" s="194">
        <v>11.61</v>
      </c>
      <c r="E94" s="194">
        <v>4.22</v>
      </c>
      <c r="F94" s="45">
        <f t="shared" si="0"/>
        <v>36.3479758828596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357560.22</v>
      </c>
      <c r="E106" s="60">
        <f>E107+E112+E120+E124</f>
        <v>357673.94</v>
      </c>
      <c r="F106" s="45">
        <f t="shared" si="0"/>
        <v>100.03180443283092</v>
      </c>
    </row>
    <row r="107" spans="1:6" ht="12.75" customHeight="1" x14ac:dyDescent="0.2">
      <c r="A107" s="63">
        <v>651</v>
      </c>
      <c r="B107" s="64" t="s">
        <v>217</v>
      </c>
      <c r="C107" s="247" t="s">
        <v>218</v>
      </c>
      <c r="D107" s="60">
        <f t="shared" ref="D107:E107" si="19">SUM(D108:D111)</f>
        <v>2186.46</v>
      </c>
      <c r="E107" s="60">
        <f t="shared" si="19"/>
        <v>644.58999999999992</v>
      </c>
      <c r="F107" s="45">
        <f t="shared" si="0"/>
        <v>29.480987532358238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989.72</v>
      </c>
      <c r="E109" s="194">
        <v>5.03</v>
      </c>
      <c r="F109" s="45">
        <f t="shared" si="0"/>
        <v>0.50822454835711106</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1196.74</v>
      </c>
      <c r="E111" s="194">
        <v>639.55999999999995</v>
      </c>
      <c r="F111" s="45">
        <f t="shared" si="0"/>
        <v>53.441850360145061</v>
      </c>
    </row>
    <row r="112" spans="1:6" ht="12.75" customHeight="1" x14ac:dyDescent="0.2">
      <c r="A112" s="63">
        <v>652</v>
      </c>
      <c r="B112" s="64" t="s">
        <v>227</v>
      </c>
      <c r="C112" s="247" t="s">
        <v>228</v>
      </c>
      <c r="D112" s="60">
        <f t="shared" ref="D112:E112" si="20">SUM(D113:D119)</f>
        <v>209382.54</v>
      </c>
      <c r="E112" s="60">
        <f t="shared" si="20"/>
        <v>230171.26</v>
      </c>
      <c r="F112" s="45">
        <f t="shared" si="0"/>
        <v>109.92858334797162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645.82000000000005</v>
      </c>
      <c r="E114" s="194"/>
      <c r="F114" s="45">
        <f t="shared" si="0"/>
        <v>0</v>
      </c>
    </row>
    <row r="115" spans="1:6" ht="12.75" customHeight="1" x14ac:dyDescent="0.2">
      <c r="A115" s="63">
        <v>6524</v>
      </c>
      <c r="B115" s="64" t="s">
        <v>233</v>
      </c>
      <c r="C115" s="247" t="s">
        <v>234</v>
      </c>
      <c r="D115" s="194">
        <v>164401.47</v>
      </c>
      <c r="E115" s="194">
        <v>196862.93</v>
      </c>
      <c r="F115" s="45">
        <f t="shared" si="0"/>
        <v>119.74523707117703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44335.25</v>
      </c>
      <c r="E117" s="194">
        <v>33308.33</v>
      </c>
      <c r="F117" s="45">
        <f t="shared" si="0"/>
        <v>75.128323399552272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145991.22</v>
      </c>
      <c r="E120" s="60">
        <f t="shared" si="21"/>
        <v>126858.09</v>
      </c>
      <c r="F120" s="45">
        <f t="shared" si="0"/>
        <v>86.894328302756833</v>
      </c>
    </row>
    <row r="121" spans="1:6" ht="12.75" customHeight="1" x14ac:dyDescent="0.2">
      <c r="A121" s="63">
        <v>6531</v>
      </c>
      <c r="B121" s="64" t="s">
        <v>245</v>
      </c>
      <c r="C121" s="247" t="s">
        <v>246</v>
      </c>
      <c r="D121" s="194">
        <v>6139.91</v>
      </c>
      <c r="E121" s="194">
        <v>20354.400000000001</v>
      </c>
      <c r="F121" s="45">
        <f t="shared" si="0"/>
        <v>331.50974525685234</v>
      </c>
    </row>
    <row r="122" spans="1:6" ht="12.75" customHeight="1" x14ac:dyDescent="0.2">
      <c r="A122" s="63">
        <v>6532</v>
      </c>
      <c r="B122" s="64" t="s">
        <v>247</v>
      </c>
      <c r="C122" s="247" t="s">
        <v>248</v>
      </c>
      <c r="D122" s="194">
        <v>139851.31</v>
      </c>
      <c r="E122" s="194">
        <v>106503.69</v>
      </c>
      <c r="F122" s="45">
        <f t="shared" si="0"/>
        <v>76.154946278300855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2000</v>
      </c>
      <c r="E129" s="60">
        <f t="shared" si="24"/>
        <v>0</v>
      </c>
      <c r="F129" s="45">
        <f t="shared" si="0"/>
        <v>0</v>
      </c>
    </row>
    <row r="130" spans="1:6" ht="12.75" customHeight="1" x14ac:dyDescent="0.2">
      <c r="A130" s="63">
        <v>6631</v>
      </c>
      <c r="B130" s="65" t="s">
        <v>263</v>
      </c>
      <c r="C130" s="247" t="s">
        <v>264</v>
      </c>
      <c r="D130" s="194">
        <v>2000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6082.94</v>
      </c>
      <c r="E140" s="60">
        <f t="shared" si="28"/>
        <v>4691.13</v>
      </c>
      <c r="F140" s="45">
        <f t="shared" si="26"/>
        <v>77.11945210704036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6082.94</v>
      </c>
      <c r="E151" s="194">
        <v>4691.13</v>
      </c>
      <c r="F151" s="45">
        <f t="shared" si="26"/>
        <v>77.11945210704036</v>
      </c>
    </row>
    <row r="152" spans="1:6" ht="12.75" customHeight="1" x14ac:dyDescent="0.2">
      <c r="A152" s="63">
        <v>3</v>
      </c>
      <c r="B152" s="64" t="s">
        <v>307</v>
      </c>
      <c r="C152" s="247" t="s">
        <v>13</v>
      </c>
      <c r="D152" s="60">
        <f>D153+D164+D202+D221+D230+D262+D273</f>
        <v>3401109.22</v>
      </c>
      <c r="E152" s="60">
        <f>E153+E164+E202+E221+E230+E262+E273</f>
        <v>4541503.6199999992</v>
      </c>
      <c r="F152" s="45">
        <f t="shared" si="26"/>
        <v>133.5300728742842</v>
      </c>
    </row>
    <row r="153" spans="1:6" ht="12.75" customHeight="1" x14ac:dyDescent="0.2">
      <c r="A153" s="63">
        <v>31</v>
      </c>
      <c r="B153" s="64" t="s">
        <v>308</v>
      </c>
      <c r="C153" s="247" t="s">
        <v>309</v>
      </c>
      <c r="D153" s="60">
        <f t="shared" ref="D153:E153" si="30">D154+D159+D160</f>
        <v>530631.98</v>
      </c>
      <c r="E153" s="60">
        <f t="shared" si="30"/>
        <v>745059.95000000007</v>
      </c>
      <c r="F153" s="45">
        <f t="shared" si="26"/>
        <v>140.40992214604179</v>
      </c>
    </row>
    <row r="154" spans="1:6" ht="12.75" customHeight="1" x14ac:dyDescent="0.2">
      <c r="A154" s="63">
        <v>311</v>
      </c>
      <c r="B154" s="64" t="s">
        <v>310</v>
      </c>
      <c r="C154" s="247" t="s">
        <v>311</v>
      </c>
      <c r="D154" s="60">
        <f t="shared" ref="D154:E154" si="31">SUM(D155:D158)</f>
        <v>447847.44</v>
      </c>
      <c r="E154" s="60">
        <f t="shared" si="31"/>
        <v>616667.37</v>
      </c>
      <c r="F154" s="45">
        <f t="shared" si="26"/>
        <v>137.6958568748322</v>
      </c>
    </row>
    <row r="155" spans="1:6" ht="12.75" customHeight="1" x14ac:dyDescent="0.2">
      <c r="A155" s="63">
        <v>3111</v>
      </c>
      <c r="B155" s="64" t="s">
        <v>312</v>
      </c>
      <c r="C155" s="247" t="s">
        <v>313</v>
      </c>
      <c r="D155" s="194">
        <v>447847.44</v>
      </c>
      <c r="E155" s="194">
        <v>616667.37</v>
      </c>
      <c r="F155" s="45">
        <f t="shared" si="26"/>
        <v>137.6958568748322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15739.44</v>
      </c>
      <c r="E159" s="194">
        <v>32461.42</v>
      </c>
      <c r="F159" s="45">
        <f t="shared" si="26"/>
        <v>206.24253467721849</v>
      </c>
    </row>
    <row r="160" spans="1:6" ht="12.75" customHeight="1" x14ac:dyDescent="0.2">
      <c r="A160" s="63">
        <v>313</v>
      </c>
      <c r="B160" s="65" t="s">
        <v>322</v>
      </c>
      <c r="C160" s="247" t="s">
        <v>323</v>
      </c>
      <c r="D160" s="60">
        <f t="shared" ref="D160:E160" si="32">SUM(D161:D163)</f>
        <v>67045.100000000006</v>
      </c>
      <c r="E160" s="60">
        <f t="shared" si="32"/>
        <v>95931.16</v>
      </c>
      <c r="F160" s="45">
        <f t="shared" si="26"/>
        <v>143.08452071814347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67045.100000000006</v>
      </c>
      <c r="E162" s="194">
        <v>95931.16</v>
      </c>
      <c r="F162" s="45">
        <f t="shared" si="26"/>
        <v>143.08452071814347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1486694.8600000003</v>
      </c>
      <c r="E164" s="60">
        <f>E165+E170+E178+E188+E189+E194</f>
        <v>2030527.6099999999</v>
      </c>
      <c r="F164" s="45">
        <f t="shared" si="26"/>
        <v>136.57998454370116</v>
      </c>
    </row>
    <row r="165" spans="1:6" ht="12.75" customHeight="1" x14ac:dyDescent="0.2">
      <c r="A165" s="63">
        <v>321</v>
      </c>
      <c r="B165" s="64" t="s">
        <v>332</v>
      </c>
      <c r="C165" s="247" t="s">
        <v>333</v>
      </c>
      <c r="D165" s="60">
        <f t="shared" ref="D165:E165" si="33">SUM(D166:D169)</f>
        <v>13418.35</v>
      </c>
      <c r="E165" s="60">
        <f t="shared" si="33"/>
        <v>21158.79</v>
      </c>
      <c r="F165" s="45">
        <f t="shared" si="26"/>
        <v>157.68548293940762</v>
      </c>
    </row>
    <row r="166" spans="1:6" ht="12.75" customHeight="1" x14ac:dyDescent="0.2">
      <c r="A166" s="63">
        <v>3211</v>
      </c>
      <c r="B166" s="64" t="s">
        <v>334</v>
      </c>
      <c r="C166" s="247" t="s">
        <v>335</v>
      </c>
      <c r="D166" s="194">
        <v>7595.96</v>
      </c>
      <c r="E166" s="194">
        <v>12948.1</v>
      </c>
      <c r="F166" s="45">
        <f t="shared" si="26"/>
        <v>170.46034997551328</v>
      </c>
    </row>
    <row r="167" spans="1:6" ht="12.75" customHeight="1" x14ac:dyDescent="0.2">
      <c r="A167" s="63">
        <v>3212</v>
      </c>
      <c r="B167" s="64" t="s">
        <v>336</v>
      </c>
      <c r="C167" s="247" t="s">
        <v>337</v>
      </c>
      <c r="D167" s="194">
        <v>2664.89</v>
      </c>
      <c r="E167" s="194">
        <v>2752.69</v>
      </c>
      <c r="F167" s="45">
        <f t="shared" si="26"/>
        <v>103.29469509060412</v>
      </c>
    </row>
    <row r="168" spans="1:6" ht="12.75" customHeight="1" x14ac:dyDescent="0.2">
      <c r="A168" s="63">
        <v>3213</v>
      </c>
      <c r="B168" s="64" t="s">
        <v>338</v>
      </c>
      <c r="C168" s="247" t="s">
        <v>339</v>
      </c>
      <c r="D168" s="194">
        <v>3157.5</v>
      </c>
      <c r="E168" s="194">
        <v>5458</v>
      </c>
      <c r="F168" s="45">
        <f t="shared" si="26"/>
        <v>172.85827395091053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165593.94999999998</v>
      </c>
      <c r="E170" s="60">
        <f t="shared" si="34"/>
        <v>228647.77</v>
      </c>
      <c r="F170" s="45">
        <f t="shared" si="26"/>
        <v>138.07736937249217</v>
      </c>
    </row>
    <row r="171" spans="1:6" ht="12.75" customHeight="1" x14ac:dyDescent="0.2">
      <c r="A171" s="63">
        <v>3221</v>
      </c>
      <c r="B171" s="64" t="s">
        <v>344</v>
      </c>
      <c r="C171" s="247" t="s">
        <v>345</v>
      </c>
      <c r="D171" s="194">
        <v>22822.99</v>
      </c>
      <c r="E171" s="194">
        <v>26857.279999999999</v>
      </c>
      <c r="F171" s="45">
        <f t="shared" si="26"/>
        <v>117.67643065172442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130990.31</v>
      </c>
      <c r="E173" s="194">
        <v>196713.69</v>
      </c>
      <c r="F173" s="45">
        <f t="shared" si="26"/>
        <v>150.17423044498483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11780.65</v>
      </c>
      <c r="E175" s="194">
        <v>5076.8</v>
      </c>
      <c r="F175" s="45">
        <f t="shared" si="26"/>
        <v>43.094396319388153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1099994.4300000002</v>
      </c>
      <c r="E178" s="60">
        <f t="shared" si="35"/>
        <v>1466171.9699999997</v>
      </c>
      <c r="F178" s="45">
        <f t="shared" si="26"/>
        <v>133.2890358362996</v>
      </c>
    </row>
    <row r="179" spans="1:6" ht="12.75" customHeight="1" x14ac:dyDescent="0.2">
      <c r="A179" s="63">
        <v>3231</v>
      </c>
      <c r="B179" s="65" t="s">
        <v>360</v>
      </c>
      <c r="C179" s="247" t="s">
        <v>361</v>
      </c>
      <c r="D179" s="194">
        <v>19381.8</v>
      </c>
      <c r="E179" s="194">
        <v>22335.29</v>
      </c>
      <c r="F179" s="45">
        <f t="shared" si="26"/>
        <v>115.23847114303109</v>
      </c>
    </row>
    <row r="180" spans="1:6" ht="12.75" customHeight="1" x14ac:dyDescent="0.2">
      <c r="A180" s="63">
        <v>3232</v>
      </c>
      <c r="B180" s="65" t="s">
        <v>362</v>
      </c>
      <c r="C180" s="247" t="s">
        <v>363</v>
      </c>
      <c r="D180" s="194">
        <v>657716.97</v>
      </c>
      <c r="E180" s="194">
        <v>918131.48</v>
      </c>
      <c r="F180" s="45">
        <f t="shared" si="26"/>
        <v>139.59370396053487</v>
      </c>
    </row>
    <row r="181" spans="1:6" ht="12.75" customHeight="1" x14ac:dyDescent="0.2">
      <c r="A181" s="63">
        <v>3233</v>
      </c>
      <c r="B181" s="65" t="s">
        <v>364</v>
      </c>
      <c r="C181" s="247" t="s">
        <v>365</v>
      </c>
      <c r="D181" s="194">
        <v>15345.77</v>
      </c>
      <c r="E181" s="194">
        <v>16993.560000000001</v>
      </c>
      <c r="F181" s="45">
        <f t="shared" si="26"/>
        <v>110.73774727498198</v>
      </c>
    </row>
    <row r="182" spans="1:6" ht="12.75" customHeight="1" x14ac:dyDescent="0.2">
      <c r="A182" s="63">
        <v>3234</v>
      </c>
      <c r="B182" s="65" t="s">
        <v>366</v>
      </c>
      <c r="C182" s="247" t="s">
        <v>367</v>
      </c>
      <c r="D182" s="194">
        <v>89670.25</v>
      </c>
      <c r="E182" s="194">
        <v>104689.14</v>
      </c>
      <c r="F182" s="45">
        <f t="shared" si="26"/>
        <v>116.7490221115699</v>
      </c>
    </row>
    <row r="183" spans="1:6" ht="12.75" customHeight="1" x14ac:dyDescent="0.2">
      <c r="A183" s="63">
        <v>3235</v>
      </c>
      <c r="B183" s="64" t="s">
        <v>368</v>
      </c>
      <c r="C183" s="247" t="s">
        <v>369</v>
      </c>
      <c r="D183" s="194">
        <v>8250</v>
      </c>
      <c r="E183" s="194">
        <v>8937.5</v>
      </c>
      <c r="F183" s="45">
        <f t="shared" si="26"/>
        <v>108.33333333333333</v>
      </c>
    </row>
    <row r="184" spans="1:6" ht="12.75" customHeight="1" x14ac:dyDescent="0.2">
      <c r="A184" s="63">
        <v>3236</v>
      </c>
      <c r="B184" s="64" t="s">
        <v>370</v>
      </c>
      <c r="C184" s="247" t="s">
        <v>371</v>
      </c>
      <c r="D184" s="194">
        <v>11739.61</v>
      </c>
      <c r="E184" s="194">
        <v>22791.41</v>
      </c>
      <c r="F184" s="45">
        <f t="shared" si="26"/>
        <v>194.14111712399304</v>
      </c>
    </row>
    <row r="185" spans="1:6" ht="12.75" customHeight="1" x14ac:dyDescent="0.2">
      <c r="A185" s="63">
        <v>3237</v>
      </c>
      <c r="B185" s="64" t="s">
        <v>372</v>
      </c>
      <c r="C185" s="247" t="s">
        <v>373</v>
      </c>
      <c r="D185" s="194">
        <v>157629.94</v>
      </c>
      <c r="E185" s="194">
        <v>215039.4</v>
      </c>
      <c r="F185" s="45">
        <f t="shared" si="26"/>
        <v>136.42040338275839</v>
      </c>
    </row>
    <row r="186" spans="1:6" ht="12.75" customHeight="1" x14ac:dyDescent="0.2">
      <c r="A186" s="63">
        <v>3238</v>
      </c>
      <c r="B186" s="64" t="s">
        <v>374</v>
      </c>
      <c r="C186" s="247" t="s">
        <v>375</v>
      </c>
      <c r="D186" s="194">
        <v>19552.310000000001</v>
      </c>
      <c r="E186" s="194">
        <v>21034.28</v>
      </c>
      <c r="F186" s="45">
        <f t="shared" si="26"/>
        <v>107.57951362268703</v>
      </c>
    </row>
    <row r="187" spans="1:6" ht="12.75" customHeight="1" x14ac:dyDescent="0.2">
      <c r="A187" s="63">
        <v>3239</v>
      </c>
      <c r="B187" s="64" t="s">
        <v>376</v>
      </c>
      <c r="C187" s="247" t="s">
        <v>377</v>
      </c>
      <c r="D187" s="194">
        <v>120707.78</v>
      </c>
      <c r="E187" s="194">
        <v>136219.91</v>
      </c>
      <c r="F187" s="45">
        <f t="shared" si="26"/>
        <v>112.85097779115812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207688.13</v>
      </c>
      <c r="E194" s="60">
        <f t="shared" si="36"/>
        <v>314549.08</v>
      </c>
      <c r="F194" s="45">
        <f t="shared" si="26"/>
        <v>151.45260347810924</v>
      </c>
    </row>
    <row r="195" spans="1:6" ht="12.75" customHeight="1" x14ac:dyDescent="0.2">
      <c r="A195" s="63">
        <v>3291</v>
      </c>
      <c r="B195" s="183" t="s">
        <v>392</v>
      </c>
      <c r="C195" s="247" t="s">
        <v>393</v>
      </c>
      <c r="D195" s="194">
        <v>8783.2900000000009</v>
      </c>
      <c r="E195" s="194">
        <v>26352.43</v>
      </c>
      <c r="F195" s="45">
        <f t="shared" si="26"/>
        <v>300.02914625385245</v>
      </c>
    </row>
    <row r="196" spans="1:6" ht="12.75" customHeight="1" x14ac:dyDescent="0.2">
      <c r="A196" s="63">
        <v>3292</v>
      </c>
      <c r="B196" s="64" t="s">
        <v>394</v>
      </c>
      <c r="C196" s="247" t="s">
        <v>395</v>
      </c>
      <c r="D196" s="194">
        <v>2776.71</v>
      </c>
      <c r="E196" s="194">
        <v>3193.47</v>
      </c>
      <c r="F196" s="45">
        <f t="shared" si="26"/>
        <v>115.0091295093834</v>
      </c>
    </row>
    <row r="197" spans="1:6" ht="12.75" customHeight="1" x14ac:dyDescent="0.2">
      <c r="A197" s="63">
        <v>3293</v>
      </c>
      <c r="B197" s="64" t="s">
        <v>396</v>
      </c>
      <c r="C197" s="247" t="s">
        <v>397</v>
      </c>
      <c r="D197" s="194">
        <v>29036.33</v>
      </c>
      <c r="E197" s="194">
        <v>39153.26</v>
      </c>
      <c r="F197" s="45">
        <f t="shared" si="26"/>
        <v>134.8423165048751</v>
      </c>
    </row>
    <row r="198" spans="1:6" ht="12.75" customHeight="1" x14ac:dyDescent="0.2">
      <c r="A198" s="63">
        <v>3294</v>
      </c>
      <c r="B198" s="64" t="s">
        <v>398</v>
      </c>
      <c r="C198" s="247" t="s">
        <v>399</v>
      </c>
      <c r="D198" s="194">
        <v>2654.48</v>
      </c>
      <c r="E198" s="194">
        <v>1387.24</v>
      </c>
      <c r="F198" s="45">
        <f t="shared" si="26"/>
        <v>52.26032970675989</v>
      </c>
    </row>
    <row r="199" spans="1:6" ht="12.75" customHeight="1" x14ac:dyDescent="0.2">
      <c r="A199" s="63">
        <v>3295</v>
      </c>
      <c r="B199" s="64" t="s">
        <v>400</v>
      </c>
      <c r="C199" s="247" t="s">
        <v>401</v>
      </c>
      <c r="D199" s="194">
        <v>31010.639999999999</v>
      </c>
      <c r="E199" s="194">
        <v>29583.66</v>
      </c>
      <c r="F199" s="45">
        <f t="shared" si="26"/>
        <v>95.398418091338982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133426.68</v>
      </c>
      <c r="E201" s="194">
        <v>214879.02</v>
      </c>
      <c r="F201" s="45">
        <f t="shared" si="26"/>
        <v>161.04651633391461</v>
      </c>
    </row>
    <row r="202" spans="1:6" ht="12.75" customHeight="1" x14ac:dyDescent="0.2">
      <c r="A202" s="63">
        <v>34</v>
      </c>
      <c r="B202" s="183" t="s">
        <v>406</v>
      </c>
      <c r="C202" s="247" t="s">
        <v>407</v>
      </c>
      <c r="D202" s="60">
        <f t="shared" ref="D202:E202" si="37">D203+D208+D216</f>
        <v>46859.9</v>
      </c>
      <c r="E202" s="60">
        <f t="shared" si="37"/>
        <v>48179.57</v>
      </c>
      <c r="F202" s="45">
        <f t="shared" si="26"/>
        <v>102.81620319292189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30979.71</v>
      </c>
      <c r="E208" s="60">
        <f t="shared" si="39"/>
        <v>28918.42</v>
      </c>
      <c r="F208" s="45">
        <f t="shared" si="26"/>
        <v>93.346322480100682</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30979.71</v>
      </c>
      <c r="E210" s="194">
        <v>28918.42</v>
      </c>
      <c r="F210" s="45">
        <f t="shared" si="26"/>
        <v>93.346322480100682</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15880.19</v>
      </c>
      <c r="E216" s="60">
        <f t="shared" si="40"/>
        <v>19261.150000000001</v>
      </c>
      <c r="F216" s="45">
        <f t="shared" si="26"/>
        <v>121.29042536644714</v>
      </c>
    </row>
    <row r="217" spans="1:6" ht="12.75" customHeight="1" x14ac:dyDescent="0.2">
      <c r="A217" s="63">
        <v>3431</v>
      </c>
      <c r="B217" s="182" t="s">
        <v>436</v>
      </c>
      <c r="C217" s="247" t="s">
        <v>437</v>
      </c>
      <c r="D217" s="194">
        <v>7984.8</v>
      </c>
      <c r="E217" s="194">
        <v>19223.310000000001</v>
      </c>
      <c r="F217" s="45">
        <f t="shared" si="26"/>
        <v>240.74879771565975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7895.39</v>
      </c>
      <c r="E219" s="194">
        <v>37.840000000000003</v>
      </c>
      <c r="F219" s="45">
        <f t="shared" si="26"/>
        <v>0.47926701530893345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77.209999999999994</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77.209999999999994</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77.209999999999994</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638955.84</v>
      </c>
      <c r="E230" s="60">
        <f>E231+E234+E237+E242+E246+E250+E254+E257</f>
        <v>867786.86</v>
      </c>
      <c r="F230" s="45">
        <f t="shared" ref="F230:F245" si="44">IF(D230&lt;&gt;0,IF(E230/D230&gt;=100,"&gt;&gt;100",E230/D230*100),"-")</f>
        <v>135.81327623517768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6660</v>
      </c>
      <c r="E246" s="60">
        <f t="shared" si="48"/>
        <v>0</v>
      </c>
      <c r="F246" s="45">
        <f t="shared" ref="F246:F249" si="49">IF(D246&lt;&gt;0,IF(E246/D246&gt;=100,"&gt;&gt;100",E246/D246*100),"-")</f>
        <v>0</v>
      </c>
    </row>
    <row r="247" spans="1:6" ht="12.75" customHeight="1" x14ac:dyDescent="0.2">
      <c r="A247" s="63" t="s">
        <v>493</v>
      </c>
      <c r="B247" s="64" t="s">
        <v>494</v>
      </c>
      <c r="C247" s="247" t="s">
        <v>493</v>
      </c>
      <c r="D247" s="194">
        <v>6660</v>
      </c>
      <c r="E247" s="194"/>
      <c r="F247" s="45">
        <f t="shared" si="49"/>
        <v>0</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632295.84</v>
      </c>
      <c r="E250" s="60">
        <f t="shared" si="50"/>
        <v>867786.86</v>
      </c>
      <c r="F250" s="45">
        <f t="shared" ref="F250:F253" si="51">IF(D250&lt;&gt;0,IF(E250/D250&gt;=100,"&gt;&gt;100",E250/D250*100),"-")</f>
        <v>137.2438034702237</v>
      </c>
    </row>
    <row r="251" spans="1:6" ht="24" x14ac:dyDescent="0.2">
      <c r="A251" s="63">
        <v>3672</v>
      </c>
      <c r="B251" s="64" t="s">
        <v>501</v>
      </c>
      <c r="C251" s="247" t="s">
        <v>502</v>
      </c>
      <c r="D251" s="194">
        <v>632295.84</v>
      </c>
      <c r="E251" s="194">
        <v>867786.86</v>
      </c>
      <c r="F251" s="45">
        <f t="shared" si="51"/>
        <v>137.2438034702237</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433379.57999999996</v>
      </c>
      <c r="E262" s="60">
        <f t="shared" si="55"/>
        <v>534625.61</v>
      </c>
      <c r="F262" s="45">
        <f t="shared" ref="F262:F268" si="56">IF(D262&lt;&gt;0,IF(E262/D262&gt;=100,"&gt;&gt;100",E262/D262*100),"-")</f>
        <v>123.36197519966217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433379.57999999996</v>
      </c>
      <c r="E269" s="60">
        <f t="shared" si="58"/>
        <v>534625.61</v>
      </c>
      <c r="F269" s="45">
        <f t="shared" ref="F269:F272" si="59">IF(D269&lt;&gt;0,IF(E269/D269&gt;=100,"&gt;&gt;100",E269/D269*100),"-")</f>
        <v>123.36197519966217</v>
      </c>
    </row>
    <row r="270" spans="1:6" ht="12.75" customHeight="1" x14ac:dyDescent="0.2">
      <c r="A270" s="63">
        <v>3721</v>
      </c>
      <c r="B270" s="65" t="s">
        <v>533</v>
      </c>
      <c r="C270" s="247" t="s">
        <v>534</v>
      </c>
      <c r="D270" s="194">
        <v>311339.86</v>
      </c>
      <c r="E270" s="194">
        <v>375326.2</v>
      </c>
      <c r="F270" s="45">
        <f t="shared" si="59"/>
        <v>120.55192675939408</v>
      </c>
    </row>
    <row r="271" spans="1:6" ht="12.75" customHeight="1" x14ac:dyDescent="0.2">
      <c r="A271" s="63">
        <v>3722</v>
      </c>
      <c r="B271" s="65" t="s">
        <v>535</v>
      </c>
      <c r="C271" s="247" t="s">
        <v>536</v>
      </c>
      <c r="D271" s="194">
        <v>122039.72</v>
      </c>
      <c r="E271" s="194">
        <v>159299.41</v>
      </c>
      <c r="F271" s="45">
        <f t="shared" si="59"/>
        <v>130.53078948394835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264587.06</v>
      </c>
      <c r="E273" s="60">
        <f t="shared" si="60"/>
        <v>315246.81000000006</v>
      </c>
      <c r="F273" s="45">
        <f t="shared" ref="F273:F277" si="61">IF(D273&lt;&gt;0,IF(E273/D273&gt;=100,"&gt;&gt;100",E273/D273*100),"-")</f>
        <v>119.14672244364483</v>
      </c>
    </row>
    <row r="274" spans="1:6" ht="12.75" customHeight="1" x14ac:dyDescent="0.2">
      <c r="A274" s="63">
        <v>381</v>
      </c>
      <c r="B274" s="64" t="s">
        <v>541</v>
      </c>
      <c r="C274" s="247" t="s">
        <v>542</v>
      </c>
      <c r="D274" s="60">
        <f t="shared" ref="D274:E274" si="62">SUM(D275:D277)</f>
        <v>250963.14</v>
      </c>
      <c r="E274" s="60">
        <f t="shared" si="62"/>
        <v>315246.81000000006</v>
      </c>
      <c r="F274" s="45">
        <f t="shared" si="61"/>
        <v>125.61478550196657</v>
      </c>
    </row>
    <row r="275" spans="1:6" ht="12.75" customHeight="1" x14ac:dyDescent="0.2">
      <c r="A275" s="63">
        <v>3811</v>
      </c>
      <c r="B275" s="64" t="s">
        <v>543</v>
      </c>
      <c r="C275" s="247" t="s">
        <v>544</v>
      </c>
      <c r="D275" s="194">
        <v>248388.48000000001</v>
      </c>
      <c r="E275" s="194">
        <v>311122.03000000003</v>
      </c>
      <c r="F275" s="45">
        <f t="shared" si="61"/>
        <v>125.2562236380689</v>
      </c>
    </row>
    <row r="276" spans="1:6" ht="12.75" customHeight="1" x14ac:dyDescent="0.2">
      <c r="A276" s="63">
        <v>3812</v>
      </c>
      <c r="B276" s="64" t="s">
        <v>545</v>
      </c>
      <c r="C276" s="247" t="s">
        <v>546</v>
      </c>
      <c r="D276" s="194">
        <v>2574.66</v>
      </c>
      <c r="E276" s="194">
        <v>4124.78</v>
      </c>
      <c r="F276" s="45">
        <f t="shared" si="61"/>
        <v>160.20678458514911</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13623.92</v>
      </c>
      <c r="E283" s="60">
        <f t="shared" si="65"/>
        <v>0</v>
      </c>
      <c r="F283" s="45">
        <f t="shared" ref="F283:F294" si="66">IF(D283&lt;&gt;0,IF(E283/D283&gt;=100,"&gt;&gt;100",E283/D283*100),"-")</f>
        <v>0</v>
      </c>
    </row>
    <row r="284" spans="1:6" ht="12.75" customHeight="1" x14ac:dyDescent="0.2">
      <c r="A284" s="63">
        <v>3831</v>
      </c>
      <c r="B284" s="64" t="s">
        <v>561</v>
      </c>
      <c r="C284" s="247" t="s">
        <v>562</v>
      </c>
      <c r="D284" s="194">
        <v>13623.92</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3401109.22</v>
      </c>
      <c r="E299" s="60">
        <f>E152-E297+E298</f>
        <v>4541503.6199999992</v>
      </c>
      <c r="F299" s="45">
        <f t="shared" si="68"/>
        <v>133.5300728742842</v>
      </c>
    </row>
    <row r="300" spans="1:6" ht="12.75" customHeight="1" x14ac:dyDescent="0.2">
      <c r="A300" s="63" t="s">
        <v>582</v>
      </c>
      <c r="B300" s="64" t="s">
        <v>593</v>
      </c>
      <c r="C300" s="247" t="s">
        <v>594</v>
      </c>
      <c r="D300" s="60">
        <f>IF(D6&gt;=D299,D6-D299,0)</f>
        <v>1615343.23</v>
      </c>
      <c r="E300" s="60">
        <f>IF(E6&gt;=E299,E6-E299,0)</f>
        <v>1065358.7500000009</v>
      </c>
      <c r="F300" s="45">
        <f t="shared" si="68"/>
        <v>65.952469432765753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771451.58</v>
      </c>
      <c r="E302" s="194">
        <v>1888658.23</v>
      </c>
      <c r="F302" s="45">
        <f t="shared" si="68"/>
        <v>244.81876490550451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6034737.2400000002</v>
      </c>
      <c r="E304" s="194">
        <v>6024502</v>
      </c>
      <c r="F304" s="45">
        <f t="shared" si="68"/>
        <v>99.830394603891648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50674.16</v>
      </c>
      <c r="E308" s="60">
        <f t="shared" si="71"/>
        <v>40239.599999999999</v>
      </c>
      <c r="F308" s="45">
        <f t="shared" ref="F308:F428" si="72">IF(D308&lt;&gt;0,IF(E308/D308&gt;=100,"&gt;&gt;100",E308/D308*100),"-")</f>
        <v>79.408519055865952</v>
      </c>
    </row>
    <row r="309" spans="1:6" ht="12.75" customHeight="1" x14ac:dyDescent="0.2">
      <c r="A309" s="63">
        <v>71</v>
      </c>
      <c r="B309" s="64" t="s">
        <v>610</v>
      </c>
      <c r="C309" s="247" t="s">
        <v>611</v>
      </c>
      <c r="D309" s="60">
        <f t="shared" ref="D309:E309" si="73">D310+D314</f>
        <v>50674.16</v>
      </c>
      <c r="E309" s="60">
        <f t="shared" si="73"/>
        <v>40239.599999999999</v>
      </c>
      <c r="F309" s="45">
        <f t="shared" si="72"/>
        <v>79.408519055865952</v>
      </c>
    </row>
    <row r="310" spans="1:6" ht="24" x14ac:dyDescent="0.2">
      <c r="A310" s="63">
        <v>711</v>
      </c>
      <c r="B310" s="64" t="s">
        <v>612</v>
      </c>
      <c r="C310" s="247" t="s">
        <v>613</v>
      </c>
      <c r="D310" s="60">
        <f t="shared" ref="D310:E310" si="74">SUM(D311:D313)</f>
        <v>50674.16</v>
      </c>
      <c r="E310" s="60">
        <f t="shared" si="74"/>
        <v>40239.599999999999</v>
      </c>
      <c r="F310" s="45">
        <f t="shared" si="72"/>
        <v>79.408519055865952</v>
      </c>
    </row>
    <row r="311" spans="1:6" ht="12.75" customHeight="1" x14ac:dyDescent="0.2">
      <c r="A311" s="63">
        <v>7111</v>
      </c>
      <c r="B311" s="64" t="s">
        <v>614</v>
      </c>
      <c r="C311" s="247" t="s">
        <v>615</v>
      </c>
      <c r="D311" s="194">
        <v>50674.16</v>
      </c>
      <c r="E311" s="194">
        <v>40239.599999999999</v>
      </c>
      <c r="F311" s="45">
        <f t="shared" si="72"/>
        <v>79.408519055865952</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2103077.5</v>
      </c>
      <c r="E360" s="60">
        <f t="shared" si="86"/>
        <v>2292366.06</v>
      </c>
      <c r="F360" s="45">
        <f t="shared" si="72"/>
        <v>109.00055085939535</v>
      </c>
    </row>
    <row r="361" spans="1:6" ht="12.75" customHeight="1" x14ac:dyDescent="0.2">
      <c r="A361" s="63">
        <v>41</v>
      </c>
      <c r="B361" s="64" t="s">
        <v>714</v>
      </c>
      <c r="C361" s="247" t="s">
        <v>715</v>
      </c>
      <c r="D361" s="60">
        <f t="shared" ref="D361:E361" si="87">D362+D366</f>
        <v>69288.75</v>
      </c>
      <c r="E361" s="60">
        <f t="shared" si="87"/>
        <v>53452.5</v>
      </c>
      <c r="F361" s="45">
        <f t="shared" si="72"/>
        <v>77.144558099258546</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69288.75</v>
      </c>
      <c r="E366" s="60">
        <f t="shared" si="89"/>
        <v>53452.5</v>
      </c>
      <c r="F366" s="45">
        <f t="shared" si="72"/>
        <v>77.144558099258546</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69288.75</v>
      </c>
      <c r="E372" s="194">
        <v>53452.5</v>
      </c>
      <c r="F372" s="45">
        <f t="shared" si="72"/>
        <v>77.144558099258546</v>
      </c>
    </row>
    <row r="373" spans="1:6" ht="24" x14ac:dyDescent="0.2">
      <c r="A373" s="63">
        <v>42</v>
      </c>
      <c r="B373" s="183" t="s">
        <v>730</v>
      </c>
      <c r="C373" s="247" t="s">
        <v>731</v>
      </c>
      <c r="D373" s="60">
        <f t="shared" ref="D373:E373" si="90">D374+D379+D388+D393+D398+D401</f>
        <v>1551561.4300000002</v>
      </c>
      <c r="E373" s="60">
        <f t="shared" si="90"/>
        <v>1953459.1400000001</v>
      </c>
      <c r="F373" s="45">
        <f t="shared" si="72"/>
        <v>125.90279071322364</v>
      </c>
    </row>
    <row r="374" spans="1:6" ht="12.75" customHeight="1" x14ac:dyDescent="0.2">
      <c r="A374" s="63">
        <v>421</v>
      </c>
      <c r="B374" s="64" t="s">
        <v>732</v>
      </c>
      <c r="C374" s="247" t="s">
        <v>733</v>
      </c>
      <c r="D374" s="60">
        <f t="shared" ref="D374:E374" si="91">SUM(D375:D378)</f>
        <v>1520502.59</v>
      </c>
      <c r="E374" s="60">
        <f t="shared" si="91"/>
        <v>1842006.34</v>
      </c>
      <c r="F374" s="45">
        <f t="shared" si="72"/>
        <v>121.1445710197705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1421503.75</v>
      </c>
      <c r="E376" s="194">
        <v>107931.5</v>
      </c>
      <c r="F376" s="45">
        <f t="shared" si="72"/>
        <v>7.5927692769013095</v>
      </c>
    </row>
    <row r="377" spans="1:6" ht="12.75" customHeight="1" x14ac:dyDescent="0.2">
      <c r="A377" s="63">
        <v>4213</v>
      </c>
      <c r="B377" s="64" t="s">
        <v>642</v>
      </c>
      <c r="C377" s="247" t="s">
        <v>736</v>
      </c>
      <c r="D377" s="194">
        <v>0</v>
      </c>
      <c r="E377" s="194">
        <v>37662.03</v>
      </c>
      <c r="F377" s="45" t="str">
        <f t="shared" si="72"/>
        <v>-</v>
      </c>
    </row>
    <row r="378" spans="1:6" ht="12.75" customHeight="1" x14ac:dyDescent="0.2">
      <c r="A378" s="63">
        <v>4214</v>
      </c>
      <c r="B378" s="64" t="s">
        <v>644</v>
      </c>
      <c r="C378" s="247" t="s">
        <v>737</v>
      </c>
      <c r="D378" s="194">
        <v>98998.84</v>
      </c>
      <c r="E378" s="194">
        <v>1696412.81</v>
      </c>
      <c r="F378" s="45">
        <f t="shared" si="72"/>
        <v>1713.5683711041463</v>
      </c>
    </row>
    <row r="379" spans="1:6" ht="12.75" customHeight="1" x14ac:dyDescent="0.2">
      <c r="A379" s="63">
        <v>422</v>
      </c>
      <c r="B379" s="64" t="s">
        <v>738</v>
      </c>
      <c r="C379" s="247" t="s">
        <v>739</v>
      </c>
      <c r="D379" s="60">
        <f t="shared" ref="D379:E379" si="92">SUM(D380:D387)</f>
        <v>31058.839999999997</v>
      </c>
      <c r="E379" s="60">
        <f t="shared" si="92"/>
        <v>27229.599999999999</v>
      </c>
      <c r="F379" s="45">
        <f t="shared" si="72"/>
        <v>87.67101411385616</v>
      </c>
    </row>
    <row r="380" spans="1:6" ht="12.75" customHeight="1" x14ac:dyDescent="0.2">
      <c r="A380" s="63">
        <v>4221</v>
      </c>
      <c r="B380" s="64" t="s">
        <v>648</v>
      </c>
      <c r="C380" s="247" t="s">
        <v>740</v>
      </c>
      <c r="D380" s="194">
        <v>2891.92</v>
      </c>
      <c r="E380" s="194">
        <v>1592.91</v>
      </c>
      <c r="F380" s="45">
        <f t="shared" si="72"/>
        <v>55.081399208830121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28166.92</v>
      </c>
      <c r="E386" s="194">
        <v>25636.69</v>
      </c>
      <c r="F386" s="45">
        <f t="shared" si="72"/>
        <v>91.017015704947497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84223.2</v>
      </c>
      <c r="F398" s="45" t="str">
        <f t="shared" si="72"/>
        <v>-</v>
      </c>
    </row>
    <row r="399" spans="1:6" ht="12.75" customHeight="1" x14ac:dyDescent="0.2">
      <c r="A399" s="63">
        <v>4251</v>
      </c>
      <c r="B399" s="64" t="s">
        <v>764</v>
      </c>
      <c r="C399" s="247" t="s">
        <v>765</v>
      </c>
      <c r="D399" s="194">
        <v>0</v>
      </c>
      <c r="E399" s="194">
        <v>84223.2</v>
      </c>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482227.32</v>
      </c>
      <c r="E412" s="60">
        <f t="shared" si="100"/>
        <v>285454.42</v>
      </c>
      <c r="F412" s="45">
        <f t="shared" si="72"/>
        <v>59.194991275069185</v>
      </c>
    </row>
    <row r="413" spans="1:6" ht="12.75" customHeight="1" x14ac:dyDescent="0.2">
      <c r="A413" s="63">
        <v>451</v>
      </c>
      <c r="B413" s="64" t="s">
        <v>785</v>
      </c>
      <c r="C413" s="247" t="s">
        <v>786</v>
      </c>
      <c r="D413" s="194">
        <v>482227.32</v>
      </c>
      <c r="E413" s="194">
        <v>285454.42</v>
      </c>
      <c r="F413" s="45">
        <f t="shared" si="72"/>
        <v>59.194991275069185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2052403.34</v>
      </c>
      <c r="E418" s="60">
        <f t="shared" si="102"/>
        <v>2252126.46</v>
      </c>
      <c r="F418" s="45">
        <f t="shared" si="72"/>
        <v>109.73118276059715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894635.61</v>
      </c>
      <c r="E420" s="194">
        <v>2461348.7000000002</v>
      </c>
      <c r="F420" s="45">
        <f t="shared" si="72"/>
        <v>275.12304143583106</v>
      </c>
    </row>
    <row r="421" spans="1:6" ht="12.75" customHeight="1" x14ac:dyDescent="0.2">
      <c r="A421" s="63">
        <v>97</v>
      </c>
      <c r="B421" s="220" t="s">
        <v>801</v>
      </c>
      <c r="C421" s="247" t="s">
        <v>802</v>
      </c>
      <c r="D421" s="194">
        <v>23177.99</v>
      </c>
      <c r="E421" s="194">
        <v>44157.88</v>
      </c>
      <c r="F421" s="45">
        <f t="shared" si="72"/>
        <v>190.51643390992919</v>
      </c>
    </row>
    <row r="422" spans="1:6" ht="12.75" customHeight="1" x14ac:dyDescent="0.2">
      <c r="A422" s="63" t="s">
        <v>582</v>
      </c>
      <c r="B422" s="64" t="s">
        <v>803</v>
      </c>
      <c r="C422" s="247" t="s">
        <v>804</v>
      </c>
      <c r="D422" s="60">
        <f>D6+D308</f>
        <v>5067126.6100000003</v>
      </c>
      <c r="E422" s="60">
        <f>E6+E308</f>
        <v>5647101.9699999997</v>
      </c>
      <c r="F422" s="45">
        <f t="shared" si="72"/>
        <v>111.44584307120755</v>
      </c>
    </row>
    <row r="423" spans="1:6" ht="12.75" customHeight="1" x14ac:dyDescent="0.2">
      <c r="A423" s="63" t="s">
        <v>582</v>
      </c>
      <c r="B423" s="64" t="s">
        <v>805</v>
      </c>
      <c r="C423" s="247" t="s">
        <v>806</v>
      </c>
      <c r="D423" s="60">
        <f t="shared" ref="D423:E423" si="103">D299+D360</f>
        <v>5504186.7200000007</v>
      </c>
      <c r="E423" s="60">
        <f t="shared" si="103"/>
        <v>6833869.6799999997</v>
      </c>
      <c r="F423" s="45">
        <f t="shared" si="72"/>
        <v>124.15766447690567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437060.11000000034</v>
      </c>
      <c r="E425" s="60">
        <f t="shared" si="105"/>
        <v>1186767.71</v>
      </c>
      <c r="F425" s="45">
        <f t="shared" si="72"/>
        <v>271.5342084181508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123184.03000000003</v>
      </c>
      <c r="E427" s="60">
        <f t="shared" si="107"/>
        <v>572690.4700000002</v>
      </c>
      <c r="F427" s="45">
        <f t="shared" si="72"/>
        <v>464.90642496434003</v>
      </c>
    </row>
    <row r="428" spans="1:6" ht="24" x14ac:dyDescent="0.2">
      <c r="A428" s="249" t="s">
        <v>816</v>
      </c>
      <c r="B428" s="243" t="s">
        <v>817</v>
      </c>
      <c r="C428" s="250" t="s">
        <v>818</v>
      </c>
      <c r="D428" s="81">
        <f t="shared" ref="D428:E428" si="108">D304+D421</f>
        <v>6057915.2300000004</v>
      </c>
      <c r="E428" s="81">
        <f t="shared" si="108"/>
        <v>6068659.8799999999</v>
      </c>
      <c r="F428" s="61">
        <f t="shared" si="72"/>
        <v>100.17736547297311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1584155.58</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188250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v>188250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1395905.58</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1395905.58</v>
      </c>
      <c r="F502" s="45" t="str">
        <f t="shared" si="109"/>
        <v>-</v>
      </c>
    </row>
    <row r="503" spans="1:6" ht="12.75" customHeight="1" x14ac:dyDescent="0.2">
      <c r="A503" s="63">
        <v>8443</v>
      </c>
      <c r="B503" s="64" t="s">
        <v>966</v>
      </c>
      <c r="C503" s="247" t="s">
        <v>967</v>
      </c>
      <c r="D503" s="194">
        <v>0</v>
      </c>
      <c r="E503" s="194">
        <v>1395905.58</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449560.55000000005</v>
      </c>
      <c r="E535" s="60">
        <f>E536+E571+E584+E597+E629</f>
        <v>204515.05</v>
      </c>
      <c r="F535" s="45">
        <f t="shared" si="109"/>
        <v>45.492214563755645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35000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35000</v>
      </c>
      <c r="E589" s="60">
        <f t="shared" si="149"/>
        <v>0</v>
      </c>
      <c r="F589" s="45">
        <f t="shared" si="109"/>
        <v>0</v>
      </c>
    </row>
    <row r="590" spans="1:6" ht="12.75" customHeight="1" x14ac:dyDescent="0.2">
      <c r="A590" s="63">
        <v>5321</v>
      </c>
      <c r="B590" s="65" t="s">
        <v>1132</v>
      </c>
      <c r="C590" s="247" t="s">
        <v>1133</v>
      </c>
      <c r="D590" s="194">
        <v>35000</v>
      </c>
      <c r="E590" s="194"/>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414560.55000000005</v>
      </c>
      <c r="E597" s="60">
        <f t="shared" si="152"/>
        <v>204515.05</v>
      </c>
      <c r="F597" s="45">
        <f t="shared" si="109"/>
        <v>49.332974399035308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293660.64</v>
      </c>
      <c r="E603" s="60">
        <f t="shared" si="154"/>
        <v>204515.05</v>
      </c>
      <c r="F603" s="45">
        <f t="shared" si="109"/>
        <v>69.643330478337163</v>
      </c>
    </row>
    <row r="604" spans="1:6" ht="12.75" customHeight="1" x14ac:dyDescent="0.2">
      <c r="A604" s="63">
        <v>5422</v>
      </c>
      <c r="B604" s="64" t="s">
        <v>1158</v>
      </c>
      <c r="C604" s="247" t="s">
        <v>1159</v>
      </c>
      <c r="D604" s="194">
        <v>293660.64</v>
      </c>
      <c r="E604" s="194">
        <v>204515.05</v>
      </c>
      <c r="F604" s="45">
        <f t="shared" si="109"/>
        <v>69.643330478337163</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120899.91</v>
      </c>
      <c r="E621" s="60">
        <f t="shared" si="158"/>
        <v>0</v>
      </c>
      <c r="F621" s="45">
        <f t="shared" si="109"/>
        <v>0</v>
      </c>
    </row>
    <row r="622" spans="1:6" ht="12.75" customHeight="1" x14ac:dyDescent="0.2">
      <c r="A622" s="63">
        <v>5471</v>
      </c>
      <c r="B622" s="64" t="s">
        <v>1194</v>
      </c>
      <c r="C622" s="247" t="s">
        <v>1195</v>
      </c>
      <c r="D622" s="194">
        <v>120899.91</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1379640.53</v>
      </c>
      <c r="F639" s="45" t="str">
        <f t="shared" si="109"/>
        <v>-</v>
      </c>
    </row>
    <row r="640" spans="1:6" ht="12.75" customHeight="1" x14ac:dyDescent="0.2">
      <c r="A640" s="63" t="s">
        <v>582</v>
      </c>
      <c r="B640" s="64" t="s">
        <v>1230</v>
      </c>
      <c r="C640" s="247" t="s">
        <v>1231</v>
      </c>
      <c r="D640" s="60">
        <f>IF(D535-D430&gt;=0,D535-D430,0)</f>
        <v>449560.55000000005</v>
      </c>
      <c r="E640" s="60">
        <f>IF(E535-E430&gt;=0,E535-E430,0)</f>
        <v>0</v>
      </c>
      <c r="F640" s="45">
        <f t="shared" si="109"/>
        <v>0</v>
      </c>
    </row>
    <row r="641" spans="1:6" ht="12.75" customHeight="1" x14ac:dyDescent="0.2">
      <c r="A641" s="63">
        <v>92213</v>
      </c>
      <c r="B641" s="64" t="s">
        <v>1232</v>
      </c>
      <c r="C641" s="247" t="s">
        <v>1233</v>
      </c>
      <c r="D641" s="194">
        <v>702370.34</v>
      </c>
      <c r="E641" s="194">
        <v>252809.79</v>
      </c>
      <c r="F641" s="45">
        <f t="shared" si="109"/>
        <v>35.993802073134241</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5067126.6100000003</v>
      </c>
      <c r="E643" s="60">
        <f>E422+E430</f>
        <v>7231257.5499999998</v>
      </c>
      <c r="F643" s="45">
        <f t="shared" si="109"/>
        <v>142.70923358672499</v>
      </c>
    </row>
    <row r="644" spans="1:6" ht="12.75" customHeight="1" x14ac:dyDescent="0.2">
      <c r="A644" s="63" t="s">
        <v>582</v>
      </c>
      <c r="B644" s="64" t="s">
        <v>1238</v>
      </c>
      <c r="C644" s="247" t="s">
        <v>1239</v>
      </c>
      <c r="D644" s="60">
        <f>D423+D535</f>
        <v>5953747.2700000005</v>
      </c>
      <c r="E644" s="60">
        <f>E423+E535</f>
        <v>7038384.7299999995</v>
      </c>
      <c r="F644" s="45">
        <f t="shared" si="109"/>
        <v>118.21772760602917</v>
      </c>
    </row>
    <row r="645" spans="1:6" ht="12.75" customHeight="1" x14ac:dyDescent="0.2">
      <c r="A645" s="63" t="s">
        <v>582</v>
      </c>
      <c r="B645" s="64" t="s">
        <v>1240</v>
      </c>
      <c r="C645" s="247" t="s">
        <v>1241</v>
      </c>
      <c r="D645" s="60">
        <f t="shared" ref="D645:E645" si="163">IF(D643&gt;=D644,D643-D644,0)</f>
        <v>0</v>
      </c>
      <c r="E645" s="60">
        <f t="shared" si="163"/>
        <v>192872.8200000003</v>
      </c>
      <c r="F645" s="45" t="str">
        <f t="shared" si="109"/>
        <v>-</v>
      </c>
    </row>
    <row r="646" spans="1:6" ht="12.75" customHeight="1" x14ac:dyDescent="0.2">
      <c r="A646" s="63" t="s">
        <v>582</v>
      </c>
      <c r="B646" s="64" t="s">
        <v>1242</v>
      </c>
      <c r="C646" s="247" t="s">
        <v>1243</v>
      </c>
      <c r="D646" s="60">
        <f t="shared" ref="D646:E646" si="164">IF(D644&gt;=D643,D644-D643,0)</f>
        <v>886620.66000000015</v>
      </c>
      <c r="E646" s="60">
        <f t="shared" si="164"/>
        <v>0</v>
      </c>
      <c r="F646" s="45">
        <f t="shared" si="109"/>
        <v>0</v>
      </c>
    </row>
    <row r="647" spans="1:6" ht="24" x14ac:dyDescent="0.2">
      <c r="A647" s="251" t="s">
        <v>1244</v>
      </c>
      <c r="B647" s="64" t="s">
        <v>1245</v>
      </c>
      <c r="C647" s="252" t="s">
        <v>1244</v>
      </c>
      <c r="D647" s="60">
        <f>IF(D426-D427+D641-D642&gt;=0,D426-D427+D641-D642,0)</f>
        <v>579186.30999999994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319880.68000000017</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307434.35000000021</v>
      </c>
      <c r="E650" s="60">
        <f t="shared" si="166"/>
        <v>127007.85999999987</v>
      </c>
      <c r="F650" s="45">
        <f t="shared" si="109"/>
        <v>41.312189090125997</v>
      </c>
    </row>
    <row r="651" spans="1:6" ht="24" x14ac:dyDescent="0.2">
      <c r="A651" s="249" t="s">
        <v>1252</v>
      </c>
      <c r="B651" s="184" t="s">
        <v>1253</v>
      </c>
      <c r="C651" s="250" t="s">
        <v>1252</v>
      </c>
      <c r="D651" s="196">
        <v>57135.92</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6073595.1200000001</v>
      </c>
      <c r="E654" s="194">
        <v>9542460</v>
      </c>
      <c r="F654" s="45">
        <f t="shared" si="167"/>
        <v>157.11386438284677</v>
      </c>
    </row>
    <row r="655" spans="1:6" ht="12.75" customHeight="1" x14ac:dyDescent="0.2">
      <c r="A655" s="63" t="s">
        <v>1259</v>
      </c>
      <c r="B655" s="64" t="s">
        <v>1260</v>
      </c>
      <c r="C655" s="247" t="s">
        <v>1259</v>
      </c>
      <c r="D655" s="194">
        <v>6073595.1200000001</v>
      </c>
      <c r="E655" s="194">
        <v>9274602.7599999998</v>
      </c>
      <c r="F655" s="45">
        <f t="shared" si="167"/>
        <v>152.70367182460461</v>
      </c>
    </row>
    <row r="656" spans="1:6" ht="24" x14ac:dyDescent="0.2">
      <c r="A656" s="63">
        <v>11</v>
      </c>
      <c r="B656" s="64" t="s">
        <v>1261</v>
      </c>
      <c r="C656" s="247" t="s">
        <v>1262</v>
      </c>
      <c r="D656" s="60">
        <f t="shared" ref="D656:E656" si="168">+D653+D654-D655</f>
        <v>0</v>
      </c>
      <c r="E656" s="60">
        <f t="shared" si="168"/>
        <v>267857.24000000022</v>
      </c>
      <c r="F656" s="45" t="str">
        <f t="shared" si="167"/>
        <v>-</v>
      </c>
    </row>
    <row r="657" spans="1:6" ht="24" x14ac:dyDescent="0.2">
      <c r="A657" s="63" t="s">
        <v>582</v>
      </c>
      <c r="B657" s="64" t="s">
        <v>1263</v>
      </c>
      <c r="C657" s="247" t="s">
        <v>1264</v>
      </c>
      <c r="D657" s="253">
        <v>17</v>
      </c>
      <c r="E657" s="253">
        <v>36</v>
      </c>
      <c r="F657" s="45">
        <f t="shared" si="167"/>
        <v>211.76470588235296</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31</v>
      </c>
      <c r="E659" s="253">
        <v>34</v>
      </c>
      <c r="F659" s="45">
        <f t="shared" si="167"/>
        <v>109.6774193548387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1743081.48</v>
      </c>
      <c r="E669" s="194">
        <v>486477.86</v>
      </c>
      <c r="F669" s="45">
        <f t="shared" si="167"/>
        <v>27.90907169755484</v>
      </c>
    </row>
    <row r="670" spans="1:6" ht="12.75" customHeight="1" x14ac:dyDescent="0.2">
      <c r="A670" s="63">
        <v>63312</v>
      </c>
      <c r="B670" s="64" t="s">
        <v>1290</v>
      </c>
      <c r="C670" s="247" t="s">
        <v>1291</v>
      </c>
      <c r="D670" s="194">
        <v>54619.839999999997</v>
      </c>
      <c r="E670" s="194">
        <v>208299.16</v>
      </c>
      <c r="F670" s="45">
        <f t="shared" si="167"/>
        <v>381.36171764692102</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132269.04999999999</v>
      </c>
      <c r="E673" s="194">
        <v>117549.56</v>
      </c>
      <c r="F673" s="45">
        <f t="shared" si="167"/>
        <v>88.871553851789216</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v>2800</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3400</v>
      </c>
      <c r="E681" s="192">
        <v>5579.2</v>
      </c>
      <c r="F681" s="71">
        <f t="shared" si="167"/>
        <v>164.09411764705882</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245493.28</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243331.51</v>
      </c>
      <c r="E704" s="192"/>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340693.52</v>
      </c>
      <c r="E706" s="192">
        <v>155187.51999999999</v>
      </c>
      <c r="F706" s="71">
        <f t="shared" si="167"/>
        <v>45.55047598204979</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v>4.22</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3119.08</v>
      </c>
      <c r="E724" s="192"/>
      <c r="F724" s="71">
        <f t="shared" si="167"/>
        <v>0</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400</v>
      </c>
      <c r="F733" s="71" t="str">
        <f t="shared" si="167"/>
        <v>-</v>
      </c>
    </row>
    <row r="734" spans="1:6" ht="12.75" customHeight="1" x14ac:dyDescent="0.2">
      <c r="A734" s="70">
        <v>32121</v>
      </c>
      <c r="B734" s="65" t="s">
        <v>1398</v>
      </c>
      <c r="C734" s="278" t="s">
        <v>1399</v>
      </c>
      <c r="D734" s="192">
        <v>2664.89</v>
      </c>
      <c r="E734" s="192">
        <v>2752.69</v>
      </c>
      <c r="F734" s="71">
        <f t="shared" si="167"/>
        <v>103.29469509060412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50</v>
      </c>
      <c r="E736" s="194"/>
      <c r="F736" s="45">
        <f t="shared" si="167"/>
        <v>0</v>
      </c>
    </row>
    <row r="737" spans="1:6" ht="12.75" customHeight="1" x14ac:dyDescent="0.2">
      <c r="A737" s="63" t="s">
        <v>1404</v>
      </c>
      <c r="B737" s="64" t="s">
        <v>1405</v>
      </c>
      <c r="C737" s="247" t="s">
        <v>1404</v>
      </c>
      <c r="D737" s="194">
        <v>32657.52</v>
      </c>
      <c r="E737" s="194">
        <v>36671.599999999999</v>
      </c>
      <c r="F737" s="45">
        <f t="shared" si="167"/>
        <v>112.29144160364901</v>
      </c>
    </row>
    <row r="738" spans="1:6" ht="12.75" customHeight="1" x14ac:dyDescent="0.2">
      <c r="A738" s="63" t="s">
        <v>1406</v>
      </c>
      <c r="B738" s="64" t="s">
        <v>1407</v>
      </c>
      <c r="C738" s="247" t="s">
        <v>1406</v>
      </c>
      <c r="D738" s="194">
        <v>4046.61</v>
      </c>
      <c r="E738" s="194">
        <v>2836.81</v>
      </c>
      <c r="F738" s="45">
        <f t="shared" si="167"/>
        <v>70.10337047553385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4998.25</v>
      </c>
      <c r="E741" s="192">
        <v>9908.26</v>
      </c>
      <c r="F741" s="71">
        <f t="shared" ref="F741:F1006" si="169">IF(D741&lt;&gt;0,IF(E741/D741&gt;=100,"&gt;&gt;100",E741/D741*100),"-")</f>
        <v>198.23458210373633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30979.71</v>
      </c>
      <c r="E757" s="194">
        <v>28918.42</v>
      </c>
      <c r="F757" s="45">
        <f t="shared" si="169"/>
        <v>93.346322480100682</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77.209999999999994</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33974.300000000003</v>
      </c>
      <c r="E843" s="194">
        <v>121082.37</v>
      </c>
      <c r="F843" s="45">
        <f t="shared" si="169"/>
        <v>356.39400958960152</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94800</v>
      </c>
      <c r="E846" s="194">
        <v>86800</v>
      </c>
      <c r="F846" s="45">
        <f t="shared" si="169"/>
        <v>91.561181434599163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26942.92</v>
      </c>
      <c r="E848" s="194">
        <v>37958.93</v>
      </c>
      <c r="F848" s="45">
        <f t="shared" si="169"/>
        <v>140.88647407185266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155622.64000000001</v>
      </c>
      <c r="E850" s="194">
        <v>129484.9</v>
      </c>
      <c r="F850" s="45">
        <f t="shared" si="169"/>
        <v>83.204410360857509</v>
      </c>
    </row>
    <row r="851" spans="1:6" ht="12.75" customHeight="1" x14ac:dyDescent="0.2">
      <c r="A851" s="63">
        <v>37221</v>
      </c>
      <c r="B851" s="64" t="s">
        <v>1631</v>
      </c>
      <c r="C851" s="247" t="s">
        <v>1632</v>
      </c>
      <c r="D851" s="194">
        <v>43878.35</v>
      </c>
      <c r="E851" s="194">
        <v>56785.2</v>
      </c>
      <c r="F851" s="45">
        <f t="shared" si="169"/>
        <v>129.41507599989518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78161.37</v>
      </c>
      <c r="E855" s="194">
        <v>102514.21</v>
      </c>
      <c r="F855" s="45">
        <f t="shared" si="169"/>
        <v>131.15713043412626</v>
      </c>
    </row>
    <row r="856" spans="1:6" ht="12.75" customHeight="1" x14ac:dyDescent="0.2">
      <c r="A856" s="63">
        <v>38117</v>
      </c>
      <c r="B856" s="64" t="s">
        <v>1640</v>
      </c>
      <c r="C856" s="247" t="s">
        <v>1641</v>
      </c>
      <c r="D856" s="194">
        <v>0</v>
      </c>
      <c r="E856" s="194">
        <v>6568.29</v>
      </c>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v>1395905.58</v>
      </c>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293660.64</v>
      </c>
      <c r="E974" s="192">
        <v>204515.05</v>
      </c>
      <c r="F974" s="71">
        <f t="shared" si="169"/>
        <v>69.643330478337163</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120899.91</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9" zoomScale="120" zoomScaleNormal="120" workbookViewId="0">
      <selection activeCell="E308" sqref="E3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19773321.870000001</v>
      </c>
      <c r="E6" s="180">
        <f t="shared" si="0"/>
        <v>21568196.48</v>
      </c>
      <c r="F6" s="181">
        <f t="shared" ref="F6:F298" si="1">IF(D6&gt;0,IF(E6/D6&gt;=100,"&gt;&gt;100",E6/D6*100),"-")</f>
        <v>109.07725379579833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11244726.07</v>
      </c>
      <c r="E7" s="79">
        <f t="shared" si="2"/>
        <v>12974913.470000001</v>
      </c>
      <c r="F7" s="71">
        <f t="shared" si="1"/>
        <v>115.3866567244888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1027471.91</v>
      </c>
      <c r="E8" s="79">
        <f>E9+E10-E11</f>
        <v>936437.9</v>
      </c>
      <c r="F8" s="71">
        <f t="shared" si="1"/>
        <v>91.140000119321996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958447.11</v>
      </c>
      <c r="E9" s="410">
        <v>867413.1</v>
      </c>
      <c r="F9" s="71">
        <f t="shared" si="1"/>
        <v>90.501926600832462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69024.800000000003</v>
      </c>
      <c r="E10" s="410">
        <v>69024.800000000003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10123607.939999999</v>
      </c>
      <c r="E12" s="79">
        <f t="shared" si="3"/>
        <v>10856117.52</v>
      </c>
      <c r="F12" s="71">
        <f t="shared" si="1"/>
        <v>107.23565733028575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9468650.6999999993</v>
      </c>
      <c r="E13" s="79">
        <f t="shared" si="4"/>
        <v>10018377.440000001</v>
      </c>
      <c r="F13" s="71">
        <f t="shared" si="1"/>
        <v>105.80575582960307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183833.37</v>
      </c>
      <c r="E14" s="411">
        <v>177115.37</v>
      </c>
      <c r="F14" s="71">
        <f t="shared" si="1"/>
        <v>96.345603630069988</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5296105.92</v>
      </c>
      <c r="E15" s="411">
        <v>5604464.2800000003</v>
      </c>
      <c r="F15" s="71">
        <f t="shared" si="1"/>
        <v>105.82236013889994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2416426.84</v>
      </c>
      <c r="E16" s="410">
        <v>2706308.76</v>
      </c>
      <c r="F16" s="71">
        <f t="shared" si="1"/>
        <v>111.99630442773926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3825573.84</v>
      </c>
      <c r="E17" s="411">
        <v>4120772.31</v>
      </c>
      <c r="F17" s="71">
        <f t="shared" si="1"/>
        <v>107.71644940984855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2253289.27</v>
      </c>
      <c r="E18" s="411">
        <v>2590283.2799999998</v>
      </c>
      <c r="F18" s="71">
        <f t="shared" si="1"/>
        <v>114.95564792708571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507443.08999999997</v>
      </c>
      <c r="E19" s="79">
        <f t="shared" si="5"/>
        <v>586677.2899999998</v>
      </c>
      <c r="F19" s="71">
        <f t="shared" si="1"/>
        <v>115.61440121295175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203119.99</v>
      </c>
      <c r="E20" s="410">
        <v>204604.9</v>
      </c>
      <c r="F20" s="71">
        <f t="shared" si="1"/>
        <v>100.73105064646764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27749.63</v>
      </c>
      <c r="E21" s="411">
        <v>31049.63</v>
      </c>
      <c r="F21" s="71">
        <f t="shared" si="1"/>
        <v>111.89205045256459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81856.78</v>
      </c>
      <c r="E22" s="411">
        <v>81856.78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35111.910000000003</v>
      </c>
      <c r="E24" s="411">
        <v>35111.910000000003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15576.68</v>
      </c>
      <c r="E25" s="411">
        <v>15576.68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1168902.98</v>
      </c>
      <c r="E26" s="411">
        <v>1463787.91</v>
      </c>
      <c r="F26" s="71">
        <f t="shared" si="1"/>
        <v>125.22749407311802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1024874.88</v>
      </c>
      <c r="E28" s="411">
        <v>1245310.52</v>
      </c>
      <c r="F28" s="71">
        <f t="shared" si="1"/>
        <v>121.50854160851323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5054.5</v>
      </c>
      <c r="E29" s="79">
        <f t="shared" si="6"/>
        <v>851.98999999999796</v>
      </c>
      <c r="F29" s="71">
        <f t="shared" si="1"/>
        <v>16.856068849539973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63806.18</v>
      </c>
      <c r="E30" s="411">
        <v>63806.18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58751.68</v>
      </c>
      <c r="E34" s="411">
        <v>62954.19</v>
      </c>
      <c r="F34" s="71">
        <f t="shared" si="1"/>
        <v>107.15300396516321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1791.76</v>
      </c>
      <c r="E35" s="79">
        <f t="shared" si="7"/>
        <v>1791.76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1791.76</v>
      </c>
      <c r="E37" s="411">
        <v>1791.76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84223.2</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411">
        <v>84223.2</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140667.89000000001</v>
      </c>
      <c r="E45" s="79">
        <f t="shared" si="9"/>
        <v>164195.84</v>
      </c>
      <c r="F45" s="71">
        <f t="shared" si="1"/>
        <v>116.7258853459734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20372.45</v>
      </c>
      <c r="E47" s="411">
        <v>20372.45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60451.360000000001</v>
      </c>
      <c r="E48" s="411">
        <v>60451.360000000001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90572.69</v>
      </c>
      <c r="E49" s="411">
        <v>117460.19</v>
      </c>
      <c r="F49" s="71">
        <f t="shared" si="1"/>
        <v>129.6861007440543</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30728.61</v>
      </c>
      <c r="E50" s="411">
        <v>34088.160000000003</v>
      </c>
      <c r="F50" s="71">
        <f t="shared" si="1"/>
        <v>110.93297093490399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76831.22</v>
      </c>
      <c r="E54" s="411">
        <v>81908.02</v>
      </c>
      <c r="F54" s="71">
        <f t="shared" si="1"/>
        <v>106.60773055536539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76831.22</v>
      </c>
      <c r="E55" s="411">
        <v>81908.02</v>
      </c>
      <c r="F55" s="71">
        <f t="shared" si="1"/>
        <v>106.60773055536539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93646.22</v>
      </c>
      <c r="E56" s="79">
        <f t="shared" si="11"/>
        <v>1182358.05</v>
      </c>
      <c r="F56" s="71">
        <f t="shared" si="1"/>
        <v>1262.5795787592922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93646.22</v>
      </c>
      <c r="E57" s="411">
        <v>1182358.05</v>
      </c>
      <c r="F57" s="71">
        <f t="shared" si="1"/>
        <v>1262.5795787592922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8528595.8000000007</v>
      </c>
      <c r="E69" s="79">
        <f>E70+E82+E88+E119+E135+E147+E165+E171</f>
        <v>8593283.0099999998</v>
      </c>
      <c r="F69" s="71">
        <f t="shared" si="1"/>
        <v>100.75847433172996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267857.24</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267857.24</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411">
        <v>267857.24</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28.02</v>
      </c>
      <c r="E82" s="79">
        <f>SUM(E83:E85)-E86+E87</f>
        <v>2605.7799999999997</v>
      </c>
      <c r="F82" s="71">
        <f t="shared" si="1"/>
        <v>9299.7144896502487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3.46</v>
      </c>
      <c r="E85" s="411">
        <v>313.06</v>
      </c>
      <c r="F85" s="71">
        <f t="shared" si="1"/>
        <v>9047.976878612717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24.56</v>
      </c>
      <c r="E87" s="411">
        <v>2292.7199999999998</v>
      </c>
      <c r="F87" s="71">
        <f t="shared" si="1"/>
        <v>9335.1791530944629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2413516.63</v>
      </c>
      <c r="E135" s="79">
        <f t="shared" si="21"/>
        <v>2253902.98</v>
      </c>
      <c r="F135" s="71">
        <f t="shared" si="1"/>
        <v>93.38667701659881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2413516.63</v>
      </c>
      <c r="E136" s="79">
        <f t="shared" si="22"/>
        <v>2253902.98</v>
      </c>
      <c r="F136" s="71">
        <f t="shared" si="1"/>
        <v>93.38667701659881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2413516.63</v>
      </c>
      <c r="E140" s="411">
        <v>2253902.98</v>
      </c>
      <c r="F140" s="71">
        <f t="shared" si="1"/>
        <v>93.38667701659881</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6034737.2400000012</v>
      </c>
      <c r="E147" s="79">
        <f t="shared" si="24"/>
        <v>6024759.129999999</v>
      </c>
      <c r="F147" s="71">
        <f t="shared" si="1"/>
        <v>99.834655435635796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14753.62</v>
      </c>
      <c r="E148" s="411">
        <v>14696.33</v>
      </c>
      <c r="F148" s="71">
        <f t="shared" si="1"/>
        <v>99.611688521190047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296375.67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411">
        <v>123198.33</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75" x14ac:dyDescent="0.2">
      <c r="A158" s="70" t="s">
        <v>2398</v>
      </c>
      <c r="B158" s="65" t="s">
        <v>2399</v>
      </c>
      <c r="C158" s="134" t="s">
        <v>2398</v>
      </c>
      <c r="D158" s="192">
        <v>0</v>
      </c>
      <c r="E158" s="411">
        <v>173177.34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5982999.3200000003</v>
      </c>
      <c r="E159" s="411">
        <v>5651840.5999999996</v>
      </c>
      <c r="F159" s="71">
        <f t="shared" si="1"/>
        <v>94.465004886545756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68072.19</v>
      </c>
      <c r="E160" s="411">
        <v>68353.14</v>
      </c>
      <c r="F160" s="71">
        <f t="shared" si="1"/>
        <v>100.4127236100381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1300.7</v>
      </c>
      <c r="E163" s="411">
        <v>276.54000000000002</v>
      </c>
      <c r="F163" s="71">
        <f t="shared" si="1"/>
        <v>21.260859537172291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32388.59</v>
      </c>
      <c r="E164" s="411">
        <v>6783.15</v>
      </c>
      <c r="F164" s="71">
        <f t="shared" si="1"/>
        <v>20.943023453629809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23177.989999999998</v>
      </c>
      <c r="E165" s="79">
        <f t="shared" si="26"/>
        <v>44157.88</v>
      </c>
      <c r="F165" s="71">
        <f t="shared" si="1"/>
        <v>190.51643390992922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50014.92</v>
      </c>
      <c r="E166" s="411">
        <v>44157.88</v>
      </c>
      <c r="F166" s="71">
        <f t="shared" si="1"/>
        <v>88.289414438731484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26836.93</v>
      </c>
      <c r="E170" s="192"/>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57135.92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57135.92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19773321.869999997</v>
      </c>
      <c r="E176" s="79">
        <f>E177+E251</f>
        <v>21568196.48</v>
      </c>
      <c r="F176" s="71">
        <f t="shared" si="1"/>
        <v>109.07725379579836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1159202.8699999999</v>
      </c>
      <c r="E177" s="79">
        <f>E178+E197+E203+E219+E247+E248</f>
        <v>6883723.0099999998</v>
      </c>
      <c r="F177" s="71">
        <f t="shared" si="1"/>
        <v>593.8324678233414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97776.920000000013</v>
      </c>
      <c r="E178" s="79">
        <f>SUM(E179:E181)+E185+E186+SUM(E194:E196)</f>
        <v>195060.72999999998</v>
      </c>
      <c r="F178" s="71">
        <f t="shared" si="1"/>
        <v>199.49567853027071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56282.91</v>
      </c>
      <c r="E179" s="411">
        <v>54572.2</v>
      </c>
      <c r="F179" s="71">
        <f t="shared" si="1"/>
        <v>96.960516078504099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10450.57</v>
      </c>
      <c r="E180" s="411">
        <v>69017.649999999994</v>
      </c>
      <c r="F180" s="71">
        <f t="shared" si="1"/>
        <v>660.41995795444643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992.67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411">
        <v>992.67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1424.46</v>
      </c>
      <c r="E194" s="411">
        <v>70478.210000000006</v>
      </c>
      <c r="F194" s="71">
        <f t="shared" si="1"/>
        <v>4947.7142215295626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29618.98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202071.9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411">
        <v>202071.9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1061425.95</v>
      </c>
      <c r="E219" s="79">
        <f t="shared" si="34"/>
        <v>6485995</v>
      </c>
      <c r="F219" s="71">
        <f t="shared" si="1"/>
        <v>611.06429515879097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1061425.95</v>
      </c>
      <c r="E220" s="79">
        <f t="shared" si="35"/>
        <v>6485995</v>
      </c>
      <c r="F220" s="71">
        <f t="shared" si="1"/>
        <v>611.06429515879097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411">
        <v>6485995</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1061425.95</v>
      </c>
      <c r="E225" s="192"/>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595.38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18614118.999999996</v>
      </c>
      <c r="E251" s="79">
        <f>+E252+E255-E264+E274+E291</f>
        <v>14684473.470000001</v>
      </c>
      <c r="F251" s="71">
        <f t="shared" si="1"/>
        <v>78.888898636567234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12863638.119999999</v>
      </c>
      <c r="E252" s="79">
        <f>E253-E254</f>
        <v>8742821.4499999993</v>
      </c>
      <c r="F252" s="71">
        <f t="shared" si="1"/>
        <v>67.965387151298373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13658242.699999999</v>
      </c>
      <c r="E253" s="411">
        <v>15228816.449999999</v>
      </c>
      <c r="F253" s="71">
        <f t="shared" si="1"/>
        <v>111.49909094820816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794604.58</v>
      </c>
      <c r="E254" s="411">
        <v>6485995</v>
      </c>
      <c r="F254" s="71">
        <f t="shared" si="1"/>
        <v>816.2544192735462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-307434.35000000009</v>
      </c>
      <c r="E255" s="79">
        <f>E256-E260</f>
        <v>-127007.86000000034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2153914.35</v>
      </c>
      <c r="E256" s="79">
        <f>SUM(E257:E259)</f>
        <v>4313796.58</v>
      </c>
      <c r="F256" s="71">
        <f t="shared" si="1"/>
        <v>200.27707137008491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1901104.56</v>
      </c>
      <c r="E257" s="192">
        <v>2681346.2599999998</v>
      </c>
      <c r="F257" s="71">
        <f t="shared" si="1"/>
        <v>141.04149326747182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252809.79</v>
      </c>
      <c r="E259" s="192">
        <v>1632450.32</v>
      </c>
      <c r="F259" s="71">
        <f t="shared" si="1"/>
        <v>645.72274673381912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2461348.7000000002</v>
      </c>
      <c r="E260" s="79">
        <f>SUM(E261:E263)</f>
        <v>4440804.4400000004</v>
      </c>
      <c r="F260" s="71">
        <f t="shared" si="1"/>
        <v>180.42158918807399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2461348.7000000002</v>
      </c>
      <c r="E262" s="192">
        <v>4440804.4400000004</v>
      </c>
      <c r="F262" s="71">
        <f t="shared" si="1"/>
        <v>180.42158918807399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411"/>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6034737.2400000002</v>
      </c>
      <c r="E274" s="79">
        <f>SUM(E275:E277)+SUM(E286:E290)</f>
        <v>6024502</v>
      </c>
      <c r="F274" s="71">
        <f t="shared" si="1"/>
        <v>99.830394603891648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411">
        <v>27852.34</v>
      </c>
      <c r="E275" s="411">
        <v>14696.33</v>
      </c>
      <c r="F275" s="71">
        <f t="shared" ref="F275:F290" si="39">IF(D275&gt;0,IF(E275/D275&gt;=100,"&gt;&gt;100",E275/D275*100),"-")</f>
        <v>52.765153663929134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296375.67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411">
        <v>123198.33</v>
      </c>
      <c r="F280" s="71" t="str">
        <f>IF(D280&gt;0,IF(E280/D280&gt;=100,"&gt;&gt;100",E280/D280*100),"-")</f>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IF(D281&gt;0,IF(E281/D281&gt;=100,"&gt;&gt;100",E281/D281*100),"-")</f>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173177.34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5963192.3600000003</v>
      </c>
      <c r="E286" s="192">
        <v>5644800.3200000003</v>
      </c>
      <c r="F286" s="71">
        <f t="shared" si="39"/>
        <v>94.660711565574914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43692.54</v>
      </c>
      <c r="E287" s="192">
        <v>68353.14</v>
      </c>
      <c r="F287" s="71">
        <f t="shared" si="39"/>
        <v>156.44121399213685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276.54000000000002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23177.99</v>
      </c>
      <c r="E291" s="79">
        <f>SUM(E292:E295)</f>
        <v>44157.88</v>
      </c>
      <c r="F291" s="71">
        <f t="shared" si="1"/>
        <v>190.51643390992919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23177.99</v>
      </c>
      <c r="E292" s="192">
        <v>44157.88</v>
      </c>
      <c r="F292" s="71">
        <f t="shared" si="1"/>
        <v>190.51643390992919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1664597.7</v>
      </c>
      <c r="E297" s="79">
        <f t="shared" si="42"/>
        <v>2687663.95</v>
      </c>
      <c r="F297" s="71">
        <f t="shared" si="1"/>
        <v>161.46027055065619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1664597.7</v>
      </c>
      <c r="E298" s="193">
        <v>2687663.95</v>
      </c>
      <c r="F298" s="75">
        <f t="shared" si="1"/>
        <v>161.46027055065619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177744.35</v>
      </c>
      <c r="E302" s="192">
        <v>368747.51</v>
      </c>
      <c r="F302" s="71">
        <f t="shared" si="43"/>
        <v>207.45948324095815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5889381.4800000004</v>
      </c>
      <c r="E303" s="192">
        <v>5662794.7699999996</v>
      </c>
      <c r="F303" s="71">
        <f t="shared" si="43"/>
        <v>96.152622974594593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50014.92</v>
      </c>
      <c r="E305" s="192">
        <v>38056.54</v>
      </c>
      <c r="F305" s="71">
        <f t="shared" si="43"/>
        <v>76.090374632209759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6101.34</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1098.48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24.56</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1194.24</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3300</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94476.92</v>
      </c>
      <c r="E337" s="192">
        <v>195060.73</v>
      </c>
      <c r="F337" s="71">
        <f t="shared" si="43"/>
        <v>206.4638961558019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202071.9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1061425.95</v>
      </c>
      <c r="E343" s="192">
        <v>6485995</v>
      </c>
      <c r="F343" s="71">
        <f t="shared" si="43"/>
        <v>611.06429515879097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435.38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160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66.36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1064673.8999999999</v>
      </c>
      <c r="E391" s="288">
        <v>1419223.37</v>
      </c>
      <c r="F391" s="263">
        <f t="shared" si="44"/>
        <v>133.30122678878482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601987</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104871.29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388239.06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599923.80000000005</v>
      </c>
      <c r="E397" s="284">
        <v>173343.23</v>
      </c>
      <c r="F397" s="289">
        <f t="shared" si="44"/>
        <v>28.894207897736347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9" zoomScale="120" zoomScaleNormal="120"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809276.36</v>
      </c>
      <c r="E5" s="58">
        <f t="shared" si="0"/>
        <v>1039312.87</v>
      </c>
      <c r="F5" s="59">
        <f t="shared" ref="F5:F141" si="1">IF(D5&gt;0,IF(E5/D5&gt;=100,"&gt;&gt;100",E5/D5*100),"-")</f>
        <v>128.42496350690388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50425.599999999999</v>
      </c>
      <c r="E6" s="60">
        <f t="shared" si="2"/>
        <v>70165.38</v>
      </c>
      <c r="F6" s="45">
        <f t="shared" si="1"/>
        <v>139.14634630029192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50425.599999999999</v>
      </c>
      <c r="E7" s="194">
        <v>41782.54</v>
      </c>
      <c r="F7" s="45">
        <f t="shared" si="1"/>
        <v>82.859777573296114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28382.84</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758850.76</v>
      </c>
      <c r="E13" s="60">
        <f t="shared" si="4"/>
        <v>969147.49</v>
      </c>
      <c r="F13" s="45">
        <f t="shared" si="1"/>
        <v>127.71252808655025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307824.15999999997</v>
      </c>
      <c r="E14" s="194">
        <v>376004.1</v>
      </c>
      <c r="F14" s="45">
        <f t="shared" si="1"/>
        <v>122.14898921514153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451026.6</v>
      </c>
      <c r="E16" s="194">
        <v>593143.39</v>
      </c>
      <c r="F16" s="45">
        <f t="shared" si="1"/>
        <v>131.5096249312125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35418.57</v>
      </c>
      <c r="E28" s="60">
        <f t="shared" si="6"/>
        <v>59815.51</v>
      </c>
      <c r="F28" s="45">
        <f t="shared" si="1"/>
        <v>168.88177585938678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34754.959999999999</v>
      </c>
      <c r="E30" s="194">
        <v>59150.51</v>
      </c>
      <c r="F30" s="45">
        <f t="shared" si="1"/>
        <v>170.19300266782068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663.61</v>
      </c>
      <c r="E34" s="194">
        <v>665</v>
      </c>
      <c r="F34" s="45">
        <f t="shared" si="1"/>
        <v>100.20946037582314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41350.86</v>
      </c>
      <c r="E35" s="60">
        <f t="shared" si="7"/>
        <v>1552174.23</v>
      </c>
      <c r="F35" s="45">
        <f t="shared" si="1"/>
        <v>3753.6685573165828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3619.62</v>
      </c>
      <c r="E36" s="60">
        <f t="shared" si="8"/>
        <v>3619.62</v>
      </c>
      <c r="F36" s="45">
        <f t="shared" si="1"/>
        <v>100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3619.62</v>
      </c>
      <c r="E37" s="194">
        <v>3619.62</v>
      </c>
      <c r="F37" s="45">
        <f t="shared" si="1"/>
        <v>100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8223.52</v>
      </c>
      <c r="E39" s="60">
        <f t="shared" si="9"/>
        <v>22378.09</v>
      </c>
      <c r="F39" s="45">
        <f t="shared" si="1"/>
        <v>272.12300815222676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8223.52</v>
      </c>
      <c r="E40" s="194">
        <v>22378.09</v>
      </c>
      <c r="F40" s="45">
        <f t="shared" si="1"/>
        <v>272.12300815222676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5462.9</v>
      </c>
      <c r="E54" s="60">
        <f t="shared" si="12"/>
        <v>1506379.79</v>
      </c>
      <c r="F54" s="45" t="str">
        <f t="shared" si="1"/>
        <v>&gt;&gt;100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5462.9</v>
      </c>
      <c r="E55" s="194">
        <v>1506379.79</v>
      </c>
      <c r="F55" s="45" t="str">
        <f t="shared" si="1"/>
        <v>&gt;&gt;100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24044.82</v>
      </c>
      <c r="E74" s="194">
        <v>19796.73</v>
      </c>
      <c r="F74" s="45">
        <f t="shared" si="1"/>
        <v>82.332618834326894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62691.039999999994</v>
      </c>
      <c r="E75" s="60">
        <f t="shared" si="15"/>
        <v>71453.37</v>
      </c>
      <c r="F75" s="45">
        <f t="shared" si="1"/>
        <v>113.977005326439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48316.959999999999</v>
      </c>
      <c r="E76" s="194">
        <v>50135.040000000001</v>
      </c>
      <c r="F76" s="45">
        <f t="shared" si="1"/>
        <v>103.76281951513506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2343.9899999999998</v>
      </c>
      <c r="E79" s="194">
        <v>2022</v>
      </c>
      <c r="F79" s="45">
        <f t="shared" si="1"/>
        <v>86.263166651734863</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12030.09</v>
      </c>
      <c r="E81" s="194">
        <v>19296.330000000002</v>
      </c>
      <c r="F81" s="45">
        <f t="shared" si="1"/>
        <v>160.40054563182821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909692.64</v>
      </c>
      <c r="E82" s="60">
        <f t="shared" si="16"/>
        <v>1417441.5</v>
      </c>
      <c r="F82" s="45">
        <f t="shared" si="1"/>
        <v>155.81543014352627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137650.21</v>
      </c>
      <c r="E84" s="194">
        <v>426462.15</v>
      </c>
      <c r="F84" s="45">
        <f t="shared" si="1"/>
        <v>309.81583682291517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80523.63</v>
      </c>
      <c r="E86" s="194">
        <v>259056.57</v>
      </c>
      <c r="F86" s="45">
        <f t="shared" si="1"/>
        <v>321.7149673952851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691518.8</v>
      </c>
      <c r="E88" s="194">
        <v>731922.78</v>
      </c>
      <c r="F88" s="45">
        <f t="shared" si="1"/>
        <v>105.84278836670818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1290036.5399999998</v>
      </c>
      <c r="E107" s="60">
        <f t="shared" si="21"/>
        <v>562622.66</v>
      </c>
      <c r="F107" s="45">
        <f t="shared" si="1"/>
        <v>43.612924328484532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290028.01</v>
      </c>
      <c r="E108" s="194">
        <v>180301.9</v>
      </c>
      <c r="F108" s="45">
        <f t="shared" si="1"/>
        <v>62.167064484564783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818382.83</v>
      </c>
      <c r="E109" s="194">
        <v>197192.51</v>
      </c>
      <c r="F109" s="45">
        <f t="shared" si="1"/>
        <v>24.095386996327868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47368.52</v>
      </c>
      <c r="E111" s="194">
        <v>17827.71</v>
      </c>
      <c r="F111" s="45">
        <f t="shared" si="1"/>
        <v>37.636198048830742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134257.18</v>
      </c>
      <c r="E113" s="194">
        <v>167300.54</v>
      </c>
      <c r="F113" s="45">
        <f t="shared" si="1"/>
        <v>124.61198723226572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1224942.0999999999</v>
      </c>
      <c r="E114" s="60">
        <f t="shared" si="22"/>
        <v>525366.63</v>
      </c>
      <c r="F114" s="45">
        <f t="shared" si="1"/>
        <v>42.889099003128401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1009298.38</v>
      </c>
      <c r="E115" s="60">
        <f t="shared" si="23"/>
        <v>308812.22000000003</v>
      </c>
      <c r="F115" s="45">
        <f t="shared" si="1"/>
        <v>30.596722051609753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951393.25</v>
      </c>
      <c r="E116" s="194">
        <v>264555.76</v>
      </c>
      <c r="F116" s="45">
        <f t="shared" si="1"/>
        <v>27.80719329257381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57905.13</v>
      </c>
      <c r="E117" s="194">
        <v>44256.46</v>
      </c>
      <c r="F117" s="45">
        <f t="shared" si="1"/>
        <v>76.429255922575422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5074</v>
      </c>
      <c r="E118" s="60">
        <f t="shared" si="24"/>
        <v>4800</v>
      </c>
      <c r="F118" s="45">
        <f t="shared" si="1"/>
        <v>94.599921166732358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5074</v>
      </c>
      <c r="E120" s="194">
        <v>4800</v>
      </c>
      <c r="F120" s="45">
        <f t="shared" si="1"/>
        <v>94.599921166732358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90000</v>
      </c>
      <c r="E122" s="60">
        <f t="shared" si="25"/>
        <v>82000</v>
      </c>
      <c r="F122" s="45">
        <f t="shared" si="1"/>
        <v>91.111111111111114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90000</v>
      </c>
      <c r="E124" s="194">
        <v>82000</v>
      </c>
      <c r="F124" s="45">
        <f t="shared" si="1"/>
        <v>91.111111111111114</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120569.72</v>
      </c>
      <c r="E126" s="194">
        <v>129754.41</v>
      </c>
      <c r="F126" s="45">
        <f t="shared" si="1"/>
        <v>107.61774183435111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498482.77</v>
      </c>
      <c r="E129" s="60">
        <f t="shared" si="26"/>
        <v>737896.05</v>
      </c>
      <c r="F129" s="45">
        <f t="shared" si="1"/>
        <v>148.0283962472765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41785.35</v>
      </c>
      <c r="E133" s="194">
        <v>26633.15</v>
      </c>
      <c r="F133" s="45">
        <f t="shared" si="1"/>
        <v>63.73800865614384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62421.42</v>
      </c>
      <c r="E135" s="194">
        <v>81858.929999999993</v>
      </c>
      <c r="F135" s="45">
        <f t="shared" si="1"/>
        <v>131.13916665144751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53867.92</v>
      </c>
      <c r="E137" s="194">
        <v>48887.41</v>
      </c>
      <c r="F137" s="45">
        <f t="shared" si="1"/>
        <v>90.754218837482497</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340408.08</v>
      </c>
      <c r="E140" s="194">
        <v>580516.56000000006</v>
      </c>
      <c r="F140" s="45">
        <f t="shared" si="1"/>
        <v>170.53548200148481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4871890.879999999</v>
      </c>
      <c r="E141" s="81">
        <f t="shared" si="28"/>
        <v>5966082.8199999994</v>
      </c>
      <c r="F141" s="61">
        <f t="shared" si="1"/>
        <v>122.4592866907561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46" sqref="D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16004.81</v>
      </c>
      <c r="E5" s="82">
        <f t="shared" si="0"/>
        <v>687382.06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16004.81</v>
      </c>
      <c r="E6" s="83">
        <f t="shared" si="1"/>
        <v>671710.04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16004.81</v>
      </c>
      <c r="E7" s="83">
        <f t="shared" si="2"/>
        <v>671710.04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16004.81</v>
      </c>
      <c r="E8" s="195">
        <v>107037.78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564672.26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15672.02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15672.02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15672.02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66.36</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66.36</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66.36</v>
      </c>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10" zoomScaleNormal="11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1159202.8700000001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13920188.980000002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3710912.7300000004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684122.34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2109285.81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9994.4699999999993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86.93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585429.88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303900.83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18092.47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2173592.9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7892024.4699999997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7892024.4699999997</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143658.88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8195668.8399999999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3613628.9200000004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685833.05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2050718.73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9001.7999999999993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86.93</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516376.13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303900.83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47711.45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1971521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2467455.42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2467455.42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143063.5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6883723.0100000016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40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40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40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40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6883723.0099999998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195060.73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202071.9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6485995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595.38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2" zoomScale="110" zoomScaleNormal="11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36508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Ivankovo</cp:lastModifiedBy>
  <cp:lastPrinted>2026-02-16T08:52:20Z</cp:lastPrinted>
  <dcterms:created xsi:type="dcterms:W3CDTF">2022-04-01T05:14:30Z</dcterms:created>
  <dcterms:modified xsi:type="dcterms:W3CDTF">2026-02-16T08:59:05Z</dcterms:modified>
</cp:coreProperties>
</file>